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Диаграмма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<sst xmlns="http://schemas.openxmlformats.org/spreadsheetml/2006/main" count="263" uniqueCount="79">
  <si>
    <t>Наблюдение переменной АВ Андромеды</t>
  </si>
  <si>
    <t>№ п/п.</t>
  </si>
  <si>
    <t>Дата</t>
  </si>
  <si>
    <t xml:space="preserve">Момент наблюдения
по всемирному времени (UT)
</t>
  </si>
  <si>
    <t>Момент наблюдения
в JD</t>
  </si>
  <si>
    <t>Оценка
 блеска</t>
  </si>
  <si>
    <r>
      <t>Блеск
с точностью
0,01</t>
    </r>
    <r>
      <rPr>
        <b/>
        <vertAlign val="superscript"/>
        <sz val="10"/>
        <rFont val="Arial"/>
        <family val="2"/>
      </rPr>
      <t>m</t>
    </r>
  </si>
  <si>
    <t>Степень
уверенности</t>
  </si>
  <si>
    <t>Инструмент</t>
  </si>
  <si>
    <t>Время
(моск. летнее)</t>
  </si>
  <si>
    <t>V=C</t>
  </si>
  <si>
    <t>D4V2E</t>
  </si>
  <si>
    <t>D3V1E</t>
  </si>
  <si>
    <t>D3V2E</t>
  </si>
  <si>
    <t>C3V1D</t>
  </si>
  <si>
    <t>D3V3E</t>
  </si>
  <si>
    <t>D2V5E</t>
  </si>
  <si>
    <t>D1V4E</t>
  </si>
  <si>
    <t>C2V1D</t>
  </si>
  <si>
    <t>C1V3D</t>
  </si>
  <si>
    <t>D2V2E</t>
  </si>
  <si>
    <t>D2V3E</t>
  </si>
  <si>
    <t>D2V4E</t>
  </si>
  <si>
    <t>C1V2D</t>
  </si>
  <si>
    <t>D2V1E</t>
  </si>
  <si>
    <t>B1V2C</t>
  </si>
  <si>
    <t>M</t>
  </si>
  <si>
    <t>B2</t>
  </si>
  <si>
    <t>M  B2</t>
  </si>
  <si>
    <t>Мицар</t>
  </si>
  <si>
    <t>Алькор</t>
  </si>
  <si>
    <t>Время
в долях периода</t>
  </si>
  <si>
    <r>
      <t>Блеск
с точностью
0,1</t>
    </r>
    <r>
      <rPr>
        <b/>
        <vertAlign val="superscript"/>
        <sz val="10"/>
        <rFont val="Arial"/>
        <family val="2"/>
      </rPr>
      <t>m
(звёзды сравнения по AAVSO)</t>
    </r>
  </si>
  <si>
    <r>
      <t>T</t>
    </r>
    <r>
      <rPr>
        <vertAlign val="subscript"/>
        <sz val="10"/>
        <rFont val="Arial"/>
        <family val="2"/>
      </rPr>
      <t>0</t>
    </r>
  </si>
  <si>
    <t>P</t>
  </si>
  <si>
    <t>Момент наблюдения
в JD, приведённый к центру Солнцу</t>
  </si>
  <si>
    <t>B2V2C</t>
  </si>
  <si>
    <t>B2V1C</t>
  </si>
  <si>
    <t>C3V2D</t>
  </si>
  <si>
    <t>B1</t>
  </si>
  <si>
    <t>H</t>
  </si>
  <si>
    <t>Карта окрестностей AAVSO</t>
  </si>
  <si>
    <t>D4V1E</t>
  </si>
  <si>
    <t>B3V2C</t>
  </si>
  <si>
    <t>B4V2C</t>
  </si>
  <si>
    <t>C1V1D</t>
  </si>
  <si>
    <t>V=D</t>
  </si>
  <si>
    <t>B4V1C</t>
  </si>
  <si>
    <t>B5V2C</t>
  </si>
  <si>
    <t>Карта окрестностей по программе Ciel</t>
  </si>
  <si>
    <t>Uh</t>
  </si>
  <si>
    <t>Примечания</t>
  </si>
  <si>
    <t>Ul</t>
  </si>
  <si>
    <t>shukin_v2002@mail.ru</t>
  </si>
  <si>
    <t>приведение моментов наблюдений к центру Солнца</t>
  </si>
  <si>
    <t>B3V3C</t>
  </si>
  <si>
    <t>B3V1C</t>
  </si>
  <si>
    <t>D1V3E</t>
  </si>
  <si>
    <t>12190.6580112*x^8-72201.337772*x^7+184022.5309199*x^6-263686.1412005*x^5+232259.4936538*x^4-128604.3362654*x^3+43602.7448646*x^2-8246.9976237*x+673.8170095</t>
  </si>
  <si>
    <t>D6V1E</t>
  </si>
  <si>
    <t>D5V1E</t>
  </si>
  <si>
    <t>D5V3E</t>
  </si>
  <si>
    <t>C2,5V1D</t>
  </si>
  <si>
    <t>B5V3C</t>
  </si>
  <si>
    <t>B4V5C</t>
  </si>
  <si>
    <t>DS 150/750</t>
  </si>
  <si>
    <t>D4,5V1E</t>
  </si>
  <si>
    <t>B3V4C</t>
  </si>
  <si>
    <t>C1V4D</t>
  </si>
  <si>
    <t>C3V5D</t>
  </si>
  <si>
    <t>U</t>
  </si>
  <si>
    <t>C3V4D</t>
  </si>
  <si>
    <t>C4V2D</t>
  </si>
  <si>
    <t>C6V2D</t>
  </si>
  <si>
    <t>C6V3D</t>
  </si>
  <si>
    <t>C4V1D</t>
  </si>
  <si>
    <t>D6V2E</t>
  </si>
  <si>
    <t>D8V2E</t>
  </si>
  <si>
    <t>D5V2E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</si>
</sst>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h:mm;@"/>
    <numFmt numFmtId="174" formatCode="0.0000"/>
    <numFmt numFmtId="175" formatCode="0.0"/>
  </numFmts>
  <fonts count="9">
    <font>
      <sz val="10"/>
      <name val="Arial"/>
      <family val="0"/>
    </font>
    <font>
      <b/>
      <sz val="16"/>
      <color indexed="5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.25"/>
      <name val="Arial CYR"/>
      <family val="0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8" fillId="0" borderId="0" xfId="15" applyFont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5" fillId="0" borderId="0" xfId="15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2004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(Лист3!$H$9:$H$84,Лист3!$H$84)</c:f>
              <c:numCache>
                <c:ptCount val="75"/>
                <c:pt idx="0">
                  <c:v>0.15668349898328415</c:v>
                </c:pt>
                <c:pt idx="1">
                  <c:v>0.4569016425894006</c:v>
                </c:pt>
                <c:pt idx="2">
                  <c:v>0.47895701023151105</c:v>
                </c:pt>
                <c:pt idx="3">
                  <c:v>0.4852843688069015</c:v>
                </c:pt>
                <c:pt idx="4">
                  <c:v>0.4955286659816238</c:v>
                </c:pt>
                <c:pt idx="5">
                  <c:v>0.508183384535414</c:v>
                </c:pt>
                <c:pt idx="6">
                  <c:v>0.5271654630674902</c:v>
                </c:pt>
                <c:pt idx="7">
                  <c:v>0.5325648107611869</c:v>
                </c:pt>
                <c:pt idx="8">
                  <c:v>0.6331999559509995</c:v>
                </c:pt>
                <c:pt idx="9">
                  <c:v>0.4837416985174059</c:v>
                </c:pt>
                <c:pt idx="10">
                  <c:v>0.5120641658563727</c:v>
                </c:pt>
                <c:pt idx="11">
                  <c:v>0.5352644839064169</c:v>
                </c:pt>
                <c:pt idx="12">
                  <c:v>0.566298674946097</c:v>
                </c:pt>
                <c:pt idx="13">
                  <c:v>0.576844274442351</c:v>
                </c:pt>
                <c:pt idx="14">
                  <c:v>0.5958263529745409</c:v>
                </c:pt>
                <c:pt idx="15">
                  <c:v>0.6283670584283527</c:v>
                </c:pt>
                <c:pt idx="16">
                  <c:v>0.6627155820210646</c:v>
                </c:pt>
                <c:pt idx="17">
                  <c:v>0.5546201770001744</c:v>
                </c:pt>
                <c:pt idx="18">
                  <c:v>0.5826413406144866</c:v>
                </c:pt>
                <c:pt idx="19">
                  <c:v>0.6133742293325213</c:v>
                </c:pt>
                <c:pt idx="20">
                  <c:v>0.6630891979857552</c:v>
                </c:pt>
                <c:pt idx="21">
                  <c:v>0.6929181783358445</c:v>
                </c:pt>
                <c:pt idx="22">
                  <c:v>0.45864919953305616</c:v>
                </c:pt>
                <c:pt idx="23">
                  <c:v>0.8245031517699317</c:v>
                </c:pt>
                <c:pt idx="24">
                  <c:v>0.4407879674919286</c:v>
                </c:pt>
                <c:pt idx="25">
                  <c:v>0.48477818080993984</c:v>
                </c:pt>
                <c:pt idx="26">
                  <c:v>0.9786737852492706</c:v>
                </c:pt>
                <c:pt idx="27">
                  <c:v>0.02567702739577271</c:v>
                </c:pt>
                <c:pt idx="28">
                  <c:v>0.038934351995862926</c:v>
                </c:pt>
                <c:pt idx="29">
                  <c:v>0.794047461456671</c:v>
                </c:pt>
                <c:pt idx="30">
                  <c:v>0.8708796839531487</c:v>
                </c:pt>
                <c:pt idx="31">
                  <c:v>0.9019138749928288</c:v>
                </c:pt>
                <c:pt idx="32">
                  <c:v>0.940480638103395</c:v>
                </c:pt>
                <c:pt idx="33">
                  <c:v>0.61785761669978</c:v>
                </c:pt>
                <c:pt idx="34">
                  <c:v>0.6693804006857818</c:v>
                </c:pt>
                <c:pt idx="35">
                  <c:v>0.7230123051322153</c:v>
                </c:pt>
                <c:pt idx="36">
                  <c:v>0.8031588587788292</c:v>
                </c:pt>
                <c:pt idx="37">
                  <c:v>0.84082171352145</c:v>
                </c:pt>
                <c:pt idx="38">
                  <c:v>0.8848119268395749</c:v>
                </c:pt>
                <c:pt idx="39">
                  <c:v>0.004790714567775467</c:v>
                </c:pt>
                <c:pt idx="40">
                  <c:v>0.7803924169750189</c:v>
                </c:pt>
                <c:pt idx="41">
                  <c:v>0.8725910831290093</c:v>
                </c:pt>
                <c:pt idx="42">
                  <c:v>0.9367685870718105</c:v>
                </c:pt>
                <c:pt idx="43">
                  <c:v>0.9644884483644773</c:v>
                </c:pt>
                <c:pt idx="44">
                  <c:v>0.015408626304179052</c:v>
                </c:pt>
                <c:pt idx="45">
                  <c:v>0.9265966035402471</c:v>
                </c:pt>
                <c:pt idx="46">
                  <c:v>0.9455786820723233</c:v>
                </c:pt>
                <c:pt idx="47">
                  <c:v>0.9630542461903815</c:v>
                </c:pt>
                <c:pt idx="48">
                  <c:v>0.031148687329391578</c:v>
                </c:pt>
                <c:pt idx="49">
                  <c:v>0.9702011489350753</c:v>
                </c:pt>
                <c:pt idx="50">
                  <c:v>0.03437865287787645</c:v>
                </c:pt>
                <c:pt idx="51">
                  <c:v>0.0675219643779883</c:v>
                </c:pt>
                <c:pt idx="52">
                  <c:v>0.08379231780645569</c:v>
                </c:pt>
                <c:pt idx="53">
                  <c:v>0.09644703636024587</c:v>
                </c:pt>
                <c:pt idx="54">
                  <c:v>0.10488351679907737</c:v>
                </c:pt>
                <c:pt idx="55">
                  <c:v>0.1133199958348996</c:v>
                </c:pt>
                <c:pt idx="56">
                  <c:v>0.11663432698492215</c:v>
                </c:pt>
                <c:pt idx="57">
                  <c:v>0.12507080602074439</c:v>
                </c:pt>
                <c:pt idx="58">
                  <c:v>0.14917503243873398</c:v>
                </c:pt>
                <c:pt idx="59">
                  <c:v>0.15851541984250161</c:v>
                </c:pt>
                <c:pt idx="60">
                  <c:v>0.17749749837469153</c:v>
                </c:pt>
                <c:pt idx="61">
                  <c:v>0.7008123120963319</c:v>
                </c:pt>
                <c:pt idx="62">
                  <c:v>0.8032552754250446</c:v>
                </c:pt>
                <c:pt idx="63">
                  <c:v>0.8785809835073906</c:v>
                </c:pt>
                <c:pt idx="64">
                  <c:v>0.9059995424785257</c:v>
                </c:pt>
                <c:pt idx="65">
                  <c:v>0.9288985568039152</c:v>
                </c:pt>
                <c:pt idx="66">
                  <c:v>0.9403480646681146</c:v>
                </c:pt>
                <c:pt idx="67">
                  <c:v>0.956015812050282</c:v>
                </c:pt>
                <c:pt idx="68">
                  <c:v>0.11932194817177333</c:v>
                </c:pt>
                <c:pt idx="69">
                  <c:v>0.02166147108334826</c:v>
                </c:pt>
                <c:pt idx="70">
                  <c:v>0.05200266734448178</c:v>
                </c:pt>
                <c:pt idx="71">
                  <c:v>0.06733898048912579</c:v>
                </c:pt>
                <c:pt idx="72">
                  <c:v>0.07851731654454852</c:v>
                </c:pt>
                <c:pt idx="73">
                  <c:v>0.10328440863133892</c:v>
                </c:pt>
                <c:pt idx="74">
                  <c:v>0.11792772699755005</c:v>
                </c:pt>
              </c:numCache>
            </c:numRef>
          </c:xVal>
          <c:yVal>
            <c:numRef>
              <c:f>Лист3!$J$9:$J$83</c:f>
              <c:numCache>
                <c:ptCount val="75"/>
                <c:pt idx="0">
                  <c:v>9.48</c:v>
                </c:pt>
                <c:pt idx="1">
                  <c:v>9.48</c:v>
                </c:pt>
                <c:pt idx="2">
                  <c:v>10.34</c:v>
                </c:pt>
                <c:pt idx="3">
                  <c:v>10.39</c:v>
                </c:pt>
                <c:pt idx="4">
                  <c:v>10.39</c:v>
                </c:pt>
                <c:pt idx="5">
                  <c:v>10.39</c:v>
                </c:pt>
                <c:pt idx="6">
                  <c:v>10.39</c:v>
                </c:pt>
                <c:pt idx="7">
                  <c:v>10.31</c:v>
                </c:pt>
                <c:pt idx="8">
                  <c:v>9.85</c:v>
                </c:pt>
                <c:pt idx="9">
                  <c:v>10.34</c:v>
                </c:pt>
                <c:pt idx="10">
                  <c:v>10.34</c:v>
                </c:pt>
                <c:pt idx="11">
                  <c:v>10.34</c:v>
                </c:pt>
                <c:pt idx="12">
                  <c:v>10.25</c:v>
                </c:pt>
                <c:pt idx="13">
                  <c:v>10.13</c:v>
                </c:pt>
                <c:pt idx="14">
                  <c:v>10.08</c:v>
                </c:pt>
                <c:pt idx="15">
                  <c:v>9.81</c:v>
                </c:pt>
                <c:pt idx="16">
                  <c:v>9.6</c:v>
                </c:pt>
                <c:pt idx="17">
                  <c:v>10.25</c:v>
                </c:pt>
                <c:pt idx="18">
                  <c:v>10.19</c:v>
                </c:pt>
                <c:pt idx="19">
                  <c:v>10.16</c:v>
                </c:pt>
                <c:pt idx="20">
                  <c:v>9.81</c:v>
                </c:pt>
                <c:pt idx="21">
                  <c:v>9.64</c:v>
                </c:pt>
                <c:pt idx="22">
                  <c:v>10.34</c:v>
                </c:pt>
                <c:pt idx="23">
                  <c:v>9.37</c:v>
                </c:pt>
                <c:pt idx="24">
                  <c:v>10.25</c:v>
                </c:pt>
                <c:pt idx="25">
                  <c:v>10.34</c:v>
                </c:pt>
                <c:pt idx="26">
                  <c:v>10.39</c:v>
                </c:pt>
                <c:pt idx="27">
                  <c:v>10.39</c:v>
                </c:pt>
                <c:pt idx="28">
                  <c:v>10.39</c:v>
                </c:pt>
                <c:pt idx="29">
                  <c:v>9.395</c:v>
                </c:pt>
                <c:pt idx="30">
                  <c:v>9.42</c:v>
                </c:pt>
                <c:pt idx="31">
                  <c:v>9.48</c:v>
                </c:pt>
                <c:pt idx="32">
                  <c:v>9.77</c:v>
                </c:pt>
                <c:pt idx="33">
                  <c:v>9.45</c:v>
                </c:pt>
                <c:pt idx="34">
                  <c:v>9.42</c:v>
                </c:pt>
                <c:pt idx="35">
                  <c:v>9.37</c:v>
                </c:pt>
                <c:pt idx="36">
                  <c:v>9.42</c:v>
                </c:pt>
                <c:pt idx="37">
                  <c:v>9.48</c:v>
                </c:pt>
                <c:pt idx="38">
                  <c:v>9.64</c:v>
                </c:pt>
                <c:pt idx="39">
                  <c:v>10.42</c:v>
                </c:pt>
                <c:pt idx="40">
                  <c:v>9.41</c:v>
                </c:pt>
                <c:pt idx="41">
                  <c:v>9.42</c:v>
                </c:pt>
                <c:pt idx="42">
                  <c:v>9.73</c:v>
                </c:pt>
                <c:pt idx="43">
                  <c:v>10.39</c:v>
                </c:pt>
                <c:pt idx="44">
                  <c:v>10.42</c:v>
                </c:pt>
                <c:pt idx="45">
                  <c:v>9.81</c:v>
                </c:pt>
                <c:pt idx="46">
                  <c:v>10.25</c:v>
                </c:pt>
                <c:pt idx="47">
                  <c:v>10.42</c:v>
                </c:pt>
                <c:pt idx="48">
                  <c:v>10.42</c:v>
                </c:pt>
                <c:pt idx="49">
                  <c:v>10.42</c:v>
                </c:pt>
                <c:pt idx="50">
                  <c:v>10.42</c:v>
                </c:pt>
                <c:pt idx="51">
                  <c:v>10.39</c:v>
                </c:pt>
                <c:pt idx="52">
                  <c:v>10.16</c:v>
                </c:pt>
                <c:pt idx="53">
                  <c:v>9.97</c:v>
                </c:pt>
                <c:pt idx="54">
                  <c:v>9.81</c:v>
                </c:pt>
                <c:pt idx="55">
                  <c:v>9.64</c:v>
                </c:pt>
                <c:pt idx="56">
                  <c:v>9.48</c:v>
                </c:pt>
                <c:pt idx="57">
                  <c:v>9.45</c:v>
                </c:pt>
                <c:pt idx="58">
                  <c:v>9.43</c:v>
                </c:pt>
                <c:pt idx="59">
                  <c:v>9.42</c:v>
                </c:pt>
                <c:pt idx="60">
                  <c:v>9.42</c:v>
                </c:pt>
                <c:pt idx="61">
                  <c:v>9.42</c:v>
                </c:pt>
                <c:pt idx="62">
                  <c:v>9.4</c:v>
                </c:pt>
                <c:pt idx="63">
                  <c:v>9.44</c:v>
                </c:pt>
                <c:pt idx="64">
                  <c:v>9.6</c:v>
                </c:pt>
                <c:pt idx="65">
                  <c:v>10.11</c:v>
                </c:pt>
                <c:pt idx="66">
                  <c:v>10.31</c:v>
                </c:pt>
                <c:pt idx="67">
                  <c:v>10.39</c:v>
                </c:pt>
                <c:pt idx="68">
                  <c:v>10.11</c:v>
                </c:pt>
                <c:pt idx="69">
                  <c:v>10.43</c:v>
                </c:pt>
                <c:pt idx="70">
                  <c:v>10.42</c:v>
                </c:pt>
                <c:pt idx="71">
                  <c:v>10.25</c:v>
                </c:pt>
                <c:pt idx="72">
                  <c:v>10.19</c:v>
                </c:pt>
                <c:pt idx="73">
                  <c:v>9.81</c:v>
                </c:pt>
                <c:pt idx="74">
                  <c:v>9.48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(Лист3!$H$84:$H$96,Лист3!$H$97:$H$115)</c:f>
              <c:numCache>
                <c:ptCount val="32"/>
                <c:pt idx="0">
                  <c:v>0.9767525432539514</c:v>
                </c:pt>
                <c:pt idx="1">
                  <c:v>0.9997720796304748</c:v>
                </c:pt>
                <c:pt idx="2">
                  <c:v>0.018603507001898834</c:v>
                </c:pt>
                <c:pt idx="3">
                  <c:v>0.04719714614975601</c:v>
                </c:pt>
                <c:pt idx="4">
                  <c:v>0.058013917454900366</c:v>
                </c:pt>
                <c:pt idx="5">
                  <c:v>0.06883068876004472</c:v>
                </c:pt>
                <c:pt idx="6">
                  <c:v>0.07509778771282072</c:v>
                </c:pt>
                <c:pt idx="7">
                  <c:v>0.09185022513656804</c:v>
                </c:pt>
                <c:pt idx="8">
                  <c:v>0.104052990207947</c:v>
                </c:pt>
                <c:pt idx="9">
                  <c:v>0.11173621343959894</c:v>
                </c:pt>
                <c:pt idx="10">
                  <c:v>0.13020607606085832</c:v>
                </c:pt>
                <c:pt idx="11">
                  <c:v>0.14903246928633962</c:v>
                </c:pt>
                <c:pt idx="12">
                  <c:v>0.16924988902110272</c:v>
                </c:pt>
                <c:pt idx="13">
                  <c:v>0.2270950179809006</c:v>
                </c:pt>
                <c:pt idx="14">
                  <c:v>0.2396593449966531</c:v>
                </c:pt>
                <c:pt idx="15">
                  <c:v>0.2668368612685299</c:v>
                </c:pt>
                <c:pt idx="16">
                  <c:v>0.2853368558053262</c:v>
                </c:pt>
                <c:pt idx="17">
                  <c:v>0.30555427553963455</c:v>
                </c:pt>
                <c:pt idx="18">
                  <c:v>0.31254450118694876</c:v>
                </c:pt>
                <c:pt idx="19">
                  <c:v>0.3463506783559751</c:v>
                </c:pt>
                <c:pt idx="20">
                  <c:v>0.3596080043589609</c:v>
                </c:pt>
                <c:pt idx="21">
                  <c:v>0.3714793351928165</c:v>
                </c:pt>
                <c:pt idx="22">
                  <c:v>0.37982542409326925</c:v>
                </c:pt>
                <c:pt idx="23">
                  <c:v>0.4021519642883504</c:v>
                </c:pt>
                <c:pt idx="24">
                  <c:v>0.4213449536036933</c:v>
                </c:pt>
                <c:pt idx="25">
                  <c:v>0.4394833847936752</c:v>
                </c:pt>
                <c:pt idx="26">
                  <c:v>0.4631959173516407</c:v>
                </c:pt>
                <c:pt idx="27">
                  <c:v>0.4750371190757505</c:v>
                </c:pt>
                <c:pt idx="28">
                  <c:v>0.48620888183904754</c:v>
                </c:pt>
                <c:pt idx="29">
                  <c:v>0.4991347722016144</c:v>
                </c:pt>
                <c:pt idx="30">
                  <c:v>0.5085354206307784</c:v>
                </c:pt>
                <c:pt idx="31">
                  <c:v>0.5204067528679843</c:v>
                </c:pt>
              </c:numCache>
            </c:numRef>
          </c:xVal>
          <c:yVal>
            <c:numRef>
              <c:f>(Лист3!$J$84:$J$96,Лист3!$J$97:$J$115)</c:f>
              <c:numCache>
                <c:ptCount val="32"/>
                <c:pt idx="0">
                  <c:v>10.45</c:v>
                </c:pt>
                <c:pt idx="1">
                  <c:v>10.44</c:v>
                </c:pt>
                <c:pt idx="2">
                  <c:v>10.45</c:v>
                </c:pt>
                <c:pt idx="3">
                  <c:v>10.32</c:v>
                </c:pt>
                <c:pt idx="4">
                  <c:v>10.16</c:v>
                </c:pt>
                <c:pt idx="5">
                  <c:v>9.83</c:v>
                </c:pt>
                <c:pt idx="6">
                  <c:v>9.64</c:v>
                </c:pt>
                <c:pt idx="7">
                  <c:v>9.48</c:v>
                </c:pt>
                <c:pt idx="8">
                  <c:v>9.42</c:v>
                </c:pt>
                <c:pt idx="9">
                  <c:v>9.42</c:v>
                </c:pt>
                <c:pt idx="10">
                  <c:v>9.39</c:v>
                </c:pt>
                <c:pt idx="11">
                  <c:v>9.39</c:v>
                </c:pt>
                <c:pt idx="12">
                  <c:v>9.39</c:v>
                </c:pt>
                <c:pt idx="13">
                  <c:v>9.44</c:v>
                </c:pt>
                <c:pt idx="14">
                  <c:v>9.38</c:v>
                </c:pt>
                <c:pt idx="15">
                  <c:v>9.42</c:v>
                </c:pt>
                <c:pt idx="16">
                  <c:v>9.42</c:v>
                </c:pt>
                <c:pt idx="17">
                  <c:v>9.58</c:v>
                </c:pt>
                <c:pt idx="18">
                  <c:v>9.66</c:v>
                </c:pt>
                <c:pt idx="19">
                  <c:v>9.66</c:v>
                </c:pt>
                <c:pt idx="20">
                  <c:v>9.69</c:v>
                </c:pt>
                <c:pt idx="21">
                  <c:v>9.81</c:v>
                </c:pt>
                <c:pt idx="22">
                  <c:v>9.81</c:v>
                </c:pt>
                <c:pt idx="23">
                  <c:v>9.85</c:v>
                </c:pt>
                <c:pt idx="24">
                  <c:v>9.81</c:v>
                </c:pt>
                <c:pt idx="25">
                  <c:v>9.87</c:v>
                </c:pt>
                <c:pt idx="26">
                  <c:v>10.25</c:v>
                </c:pt>
                <c:pt idx="27">
                  <c:v>10.39</c:v>
                </c:pt>
                <c:pt idx="28">
                  <c:v>10.39</c:v>
                </c:pt>
                <c:pt idx="29">
                  <c:v>10.42</c:v>
                </c:pt>
                <c:pt idx="30">
                  <c:v>10.39</c:v>
                </c:pt>
                <c:pt idx="31">
                  <c:v>10.37</c:v>
                </c:pt>
              </c:numCache>
            </c:numRef>
          </c:yVal>
          <c:smooth val="0"/>
        </c:ser>
        <c:axId val="16829840"/>
        <c:axId val="17250833"/>
      </c:scatterChart>
      <c:valAx>
        <c:axId val="16829840"/>
        <c:scaling>
          <c:orientation val="minMax"/>
        </c:scaling>
        <c:axPos val="t"/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17250833"/>
        <c:crosses val="autoZero"/>
        <c:crossBetween val="midCat"/>
        <c:dispUnits/>
        <c:majorUnit val="0.1"/>
        <c:minorUnit val="0.1"/>
      </c:valAx>
      <c:valAx>
        <c:axId val="1725083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29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38800"/>
    <xdr:graphicFrame>
      <xdr:nvGraphicFramePr>
        <xdr:cNvPr id="1" name="Chart 1"/>
        <xdr:cNvGraphicFramePr/>
      </xdr:nvGraphicFramePr>
      <xdr:xfrm>
        <a:off x="0" y="0"/>
        <a:ext cx="92202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&#1040;&#1089;&#1090;&#1088;&#1086;&#1085;&#1086;&#1084;&#1080;&#1103;/&#1085;&#1072;&#1073;&#1083;&#1102;&#1076;&#1077;&#1085;&#1080;&#1103;%20&#1087;&#1077;&#1088;&#1077;&#1084;&#1077;&#1085;&#1085;&#1099;&#1093;%20&#1079;&#1074;&#1105;&#1079;&#1076;/&#1053;&#1072;&#1073;&#1083;&#1102;&#1076;&#1077;&#1085;&#1080;&#1103;%20&#1087;&#1077;&#1088;&#1077;&#1084;&#1077;&#1085;&#1085;&#1099;&#1093;%20&#1074;%202004&#1075;/&#1050;&#1072;&#1088;&#1090;&#1099;%20&#1086;&#1082;&#1088;&#1077;&#1089;&#1090;&#1085;&#1086;&#1089;&#1090;&#1077;&#1081;%20&#1087;&#1077;&#1088;&#1077;&#1084;&#1077;&#1085;&#1085;&#1099;&#1093;%20&#1079;&#1074;&#1105;&#1079;&#1076;/AAVSO%20charts/ABAND-C.gif" TargetMode="External" /><Relationship Id="rId2" Type="http://schemas.openxmlformats.org/officeDocument/2006/relationships/hyperlink" Target="../&#1040;&#1089;&#1090;&#1088;&#1086;&#1085;&#1086;&#1084;&#1080;&#1103;/&#1085;&#1072;&#1073;&#1083;&#1102;&#1076;&#1077;&#1085;&#1080;&#1103;%20&#1087;&#1077;&#1088;&#1077;&#1084;&#1077;&#1085;&#1085;&#1099;&#1093;%20&#1079;&#1074;&#1105;&#1079;&#1076;/&#1053;&#1072;&#1073;&#1083;&#1102;&#1076;&#1077;&#1085;&#1080;&#1103;%20&#1087;&#1077;&#1088;&#1077;&#1084;&#1077;&#1085;&#1085;&#1099;&#1093;%20&#1074;%202004&#1075;/&#1050;&#1072;&#1088;&#1090;&#1099;%20&#1086;&#1082;&#1088;&#1077;&#1089;&#1090;&#1085;&#1086;&#1089;&#1090;&#1077;&#1081;%20&#1087;&#1077;&#1088;&#1077;&#1084;&#1077;&#1085;&#1085;&#1099;&#1093;%20&#1079;&#1074;&#1105;&#1079;&#1076;/&#1050;&#1072;&#1088;&#1090;&#1072;%20&#1086;&#1082;&#1088;&#1077;&#1089;&#1090;&#1085;&#1086;&#1089;&#1090;&#1077;&#1081;%20&#1040;&#1042;%20&#1040;&#1085;&#1076;&#1088;&#1086;&#1084;&#1077;&#1076;&#1099;.bmp" TargetMode="External" /><Relationship Id="rId3" Type="http://schemas.openxmlformats.org/officeDocument/2006/relationships/hyperlink" Target="../&#1040;&#1089;&#1090;&#1088;&#1086;&#1085;&#1086;&#1084;&#1080;&#1103;/&#1085;&#1072;&#1073;&#1083;&#1102;&#1076;&#1077;&#1085;&#1080;&#1103;%20&#1087;&#1077;&#1088;&#1077;&#1084;&#1077;&#1085;&#1085;&#1099;&#1093;%20&#1079;&#1074;&#1105;&#1079;&#1076;/&#1053;&#1072;&#1073;&#1083;&#1102;&#1076;&#1077;&#1085;&#1080;&#1103;%20&#1087;&#1077;&#1088;&#1077;&#1084;&#1077;&#1085;&#1085;&#1099;&#1093;%20&#1074;%202004&#1075;/&#1053;&#1072;&#1073;&#1083;&#1102;&#1076;&#1077;&#1085;&#1080;&#1103;%20&#1087;&#1077;&#1088;&#1077;&#1084;&#1077;&#1085;&#1085;&#1099;&#1093;%20&#1079;&#1074;&#1105;&#1079;&#1076;%20&#1083;&#1077;&#1090;&#1086;&#1084;%202004&#1075;/&#1055;&#1088;&#1080;&#1084;&#1077;&#1095;&#1072;&#1085;&#1080;&#1103;.xls" TargetMode="External" /><Relationship Id="rId4" Type="http://schemas.openxmlformats.org/officeDocument/2006/relationships/hyperlink" Target="../&#1040;&#1089;&#1090;&#1088;&#1086;&#1085;&#1086;&#1084;&#1080;&#1103;/&#1085;&#1072;&#1073;&#1083;&#1102;&#1076;&#1077;&#1085;&#1080;&#1103;%20&#1087;&#1077;&#1088;&#1077;&#1084;&#1077;&#1085;&#1085;&#1099;&#1093;%20&#1079;&#1074;&#1105;&#1079;&#1076;/&#1053;&#1072;&#1073;&#1083;&#1102;&#1076;&#1077;&#1085;&#1080;&#1103;%20&#1087;&#1077;&#1088;&#1077;&#1084;&#1077;&#1085;&#1085;&#1099;&#1093;%20&#1074;%202004&#1075;/&#1053;&#1072;&#1073;&#1083;&#1102;&#1076;&#1077;&#1085;&#1080;&#1103;%20&#1087;&#1077;&#1088;&#1077;&#1084;&#1077;&#1085;&#1085;&#1099;&#1093;%20&#1079;&#1074;&#1105;&#1079;&#1076;%20&#1083;&#1077;&#1090;&#1086;&#1084;%202004&#1075;/&#1053;&#1072;&#1073;&#1083;&#1102;&#1076;&#1077;&#1085;&#1080;&#1103;%20&#1040;&#1042;%20&#1040;&#1085;&#1076;&#1088;&#1086;&#1084;&#1077;&#1076;&#1099;/&#1055;&#1088;&#1080;&#1074;&#1080;&#1076;&#1077;&#1085;&#1080;&#1077;%20&#1082;%20&#1094;&#1077;&#1085;&#1090;&#1088;&#1091;%20&#1057;&#1086;&#1083;&#1085;&#1094;&#1072;.xls" TargetMode="External" /><Relationship Id="rId5" Type="http://schemas.openxmlformats.org/officeDocument/2006/relationships/hyperlink" Target="../&#1040;&#1089;&#1090;&#1088;&#1086;&#1085;&#1086;&#1084;&#1080;&#1103;/&#1085;&#1072;&#1073;&#1083;&#1102;&#1076;&#1077;&#1085;&#1080;&#1103;%20&#1087;&#1077;&#1088;&#1077;&#1084;&#1077;&#1085;&#1085;&#1099;&#1093;%20&#1079;&#1074;&#1105;&#1079;&#1076;/&#1053;&#1072;&#1073;&#1083;&#1102;&#1076;&#1077;&#1085;&#1080;&#1103;%20&#1087;&#1077;&#1088;&#1077;&#1084;&#1077;&#1085;&#1085;&#1099;&#1093;%20&#1074;%202004&#1075;/&#1053;&#1072;&#1073;&#1083;&#1102;&#1076;&#1077;&#1085;&#1080;&#1103;%20&#1087;&#1077;&#1088;&#1077;&#1084;&#1077;&#1085;&#1085;&#1099;&#1093;%20&#1079;&#1074;&#1105;&#1079;&#1076;%20&#1083;&#1077;&#1090;&#1086;&#1084;%202004&#1075;/&#1053;&#1072;&#1073;&#1083;&#1102;&#1076;&#1077;&#1085;&#1080;&#1103;%20&#1040;&#1042;%20&#1040;&#1085;&#1076;&#1088;&#1086;&#1084;&#1077;&#1076;&#1099;/ABAND-C.gif" TargetMode="External" /><Relationship Id="rId6" Type="http://schemas.openxmlformats.org/officeDocument/2006/relationships/hyperlink" Target="../&#1040;&#1089;&#1090;&#1088;&#1086;&#1085;&#1086;&#1084;&#1080;&#1103;/&#1085;&#1072;&#1073;&#1083;&#1102;&#1076;&#1077;&#1085;&#1080;&#1103;%20&#1087;&#1077;&#1088;&#1077;&#1084;&#1077;&#1085;&#1085;&#1099;&#1093;%20&#1079;&#1074;&#1105;&#1079;&#1076;/&#1053;&#1072;&#1073;&#1083;&#1102;&#1076;&#1077;&#1085;&#1080;&#1103;%20&#1087;&#1077;&#1088;&#1077;&#1084;&#1077;&#1085;&#1085;&#1099;&#1093;%20&#1074;%202004&#1075;/&#1053;&#1072;&#1073;&#1083;&#1102;&#1076;&#1077;&#1085;&#1080;&#1103;%20&#1087;&#1077;&#1088;&#1077;&#1084;&#1077;&#1085;&#1085;&#1099;&#1093;%20&#1079;&#1074;&#1105;&#1079;&#1076;%20&#1083;&#1077;&#1090;&#1086;&#1084;%202004&#1075;/&#1053;&#1072;&#1073;&#1083;&#1102;&#1076;&#1077;&#1085;&#1080;&#1103;%20&#1040;&#1042;%20&#1040;&#1085;&#1076;&#1088;&#1086;&#1084;&#1077;&#1076;&#1099;/&#1050;&#1072;&#1088;&#1090;&#1072;%20&#1086;&#1082;&#1088;&#1077;&#1089;&#1090;&#1085;&#1086;&#1089;&#1090;&#1077;&#1081;%20&#1040;&#1042;%20&#1040;&#1085;&#1076;&#1088;&#1086;&#1084;&#1077;&#1076;&#1099;.JPG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6"/>
  <sheetViews>
    <sheetView workbookViewId="0" topLeftCell="A118">
      <selection activeCell="C103" sqref="C103"/>
    </sheetView>
  </sheetViews>
  <sheetFormatPr defaultColWidth="9.140625" defaultRowHeight="12.75"/>
  <cols>
    <col min="4" max="4" width="10.28125" style="15" bestFit="1" customWidth="1"/>
  </cols>
  <sheetData>
    <row r="1" spans="2:3" ht="12.75">
      <c r="B1" s="10"/>
      <c r="C1" s="6"/>
    </row>
    <row r="2" spans="2:5" ht="12.75">
      <c r="B2" s="10"/>
      <c r="C2" s="6"/>
      <c r="E2" t="s">
        <v>58</v>
      </c>
    </row>
    <row r="3" spans="2:3" ht="12.75">
      <c r="B3" s="10"/>
      <c r="C3" s="6"/>
    </row>
    <row r="4" spans="2:3" ht="12.75">
      <c r="B4" s="10"/>
      <c r="C4" s="6"/>
    </row>
    <row r="5" spans="2:3" ht="12.75">
      <c r="B5" s="10"/>
      <c r="C5" s="6"/>
    </row>
    <row r="6" spans="2:3" ht="12.75">
      <c r="B6" s="10"/>
      <c r="C6" s="6"/>
    </row>
    <row r="7" spans="2:3" ht="12.75">
      <c r="B7" s="10"/>
      <c r="C7" s="6"/>
    </row>
    <row r="8" spans="2:3" ht="12.75">
      <c r="B8" s="10"/>
      <c r="C8" s="6"/>
    </row>
    <row r="9" spans="2:3" ht="12.75">
      <c r="B9" s="10"/>
      <c r="C9" s="6"/>
    </row>
    <row r="10" spans="2:3" ht="12.75">
      <c r="B10" s="10"/>
      <c r="C10" s="6"/>
    </row>
    <row r="11" spans="2:3" ht="12.75">
      <c r="B11" s="10"/>
      <c r="C11" s="12"/>
    </row>
    <row r="12" spans="2:3" ht="12.75">
      <c r="B12" s="10"/>
      <c r="C12" s="6"/>
    </row>
    <row r="13" spans="2:3" ht="12.75">
      <c r="B13" s="10"/>
      <c r="C13" s="6"/>
    </row>
    <row r="14" spans="2:3" ht="12.75">
      <c r="B14" s="10"/>
      <c r="C14" s="6"/>
    </row>
    <row r="15" spans="2:3" ht="12.75">
      <c r="B15" s="10"/>
      <c r="C15" s="6"/>
    </row>
    <row r="16" spans="2:3" ht="12.75">
      <c r="B16" s="10"/>
      <c r="C16" s="6"/>
    </row>
    <row r="17" spans="2:3" ht="12.75">
      <c r="B17" s="10"/>
      <c r="C17" s="6"/>
    </row>
    <row r="18" spans="2:3" ht="12.75">
      <c r="B18" s="10"/>
      <c r="C18" s="6"/>
    </row>
    <row r="19" spans="2:3" ht="12.75">
      <c r="B19" s="10"/>
      <c r="C19" s="6"/>
    </row>
    <row r="20" spans="2:3" ht="12.75">
      <c r="B20" s="10"/>
      <c r="C20" s="6"/>
    </row>
    <row r="21" spans="2:3" ht="12.75">
      <c r="B21" s="10"/>
      <c r="C21" s="6"/>
    </row>
    <row r="22" spans="2:3" ht="12.75">
      <c r="B22" s="10"/>
      <c r="C22" s="6"/>
    </row>
    <row r="23" spans="2:3" ht="12.75">
      <c r="B23" s="10"/>
      <c r="C23" s="6"/>
    </row>
    <row r="24" spans="2:3" ht="12.75">
      <c r="B24" s="10"/>
      <c r="C24" s="6"/>
    </row>
    <row r="25" spans="2:3" ht="12.75">
      <c r="B25" s="10"/>
      <c r="C25" s="6"/>
    </row>
    <row r="26" spans="2:3" ht="12.75">
      <c r="B26" s="10"/>
      <c r="C26" s="6"/>
    </row>
    <row r="27" spans="2:3" ht="12.75">
      <c r="B27" s="10"/>
      <c r="C27" s="6"/>
    </row>
    <row r="28" spans="2:3" ht="12.75">
      <c r="B28" s="10"/>
      <c r="C28" s="6"/>
    </row>
    <row r="29" spans="2:3" ht="12.75">
      <c r="B29" s="10"/>
      <c r="C29" s="6"/>
    </row>
    <row r="30" spans="2:3" ht="12.75">
      <c r="B30" s="10"/>
      <c r="C30" s="6"/>
    </row>
    <row r="31" spans="2:3" ht="12.75">
      <c r="B31" s="10"/>
      <c r="C31" s="6"/>
    </row>
    <row r="32" spans="2:3" ht="12.75">
      <c r="B32" s="10"/>
      <c r="C32" s="6"/>
    </row>
    <row r="33" spans="2:3" ht="12.75">
      <c r="B33" s="10"/>
      <c r="C33" s="6"/>
    </row>
    <row r="34" spans="2:3" ht="12.75">
      <c r="B34" s="10"/>
      <c r="C34" s="6"/>
    </row>
    <row r="35" spans="2:5" ht="12.75">
      <c r="B35" s="10">
        <v>1.02567702739577</v>
      </c>
      <c r="C35" s="6">
        <v>10.39</v>
      </c>
      <c r="D35" s="15">
        <f>12190.6580112*(B35^8)-72201.337772*B35^7+184022.5309199*B35^6-263686.1412005*B35^5+232259.4936538*B35^4-128604.3362654*B35^3+43602.7448646*B35^2-8246.9976237*B35+673.8170095</f>
        <v>10.480741523826055</v>
      </c>
      <c r="E35">
        <f>(D35-C35)^2</f>
        <v>0.008234024146274334</v>
      </c>
    </row>
    <row r="36" spans="2:5" ht="12.75">
      <c r="B36" s="10">
        <v>1.03114868732939</v>
      </c>
      <c r="C36" s="11">
        <v>10.42</v>
      </c>
      <c r="D36" s="15">
        <f>12190.6580112*(B36^8)-72201.337772*B36^7+184022.5309199*B36^6-263686.1412005*B36^5+232259.4936538*B36^4-128604.3362654*B36^3+43602.7448646*B36^2-8246.9976237*B36+673.8170095</f>
        <v>10.476845395347027</v>
      </c>
      <c r="E36">
        <f aca="true" t="shared" si="0" ref="E36:E98">(D36-C36)^2</f>
        <v>0.003231398972159816</v>
      </c>
    </row>
    <row r="37" spans="2:5" ht="12.75">
      <c r="B37" s="10">
        <v>1.03437865287787</v>
      </c>
      <c r="C37" s="11">
        <v>10.42</v>
      </c>
      <c r="D37" s="15">
        <f>12190.6580112*(B37^8)-72201.337772*B37^7+184022.5309199*B37^6-263686.1412005*B37^5+232259.4936538*B37^4-128604.3362654*B37^3+43602.7448646*B37^2-8246.9976237*B37+673.8170095</f>
        <v>10.471924551049142</v>
      </c>
      <c r="E37">
        <f t="shared" si="0"/>
        <v>0.002696159001654949</v>
      </c>
    </row>
    <row r="38" spans="2:5" ht="12.75">
      <c r="B38" s="10">
        <v>1.03893435199586</v>
      </c>
      <c r="C38" s="6">
        <v>10.39</v>
      </c>
      <c r="D38" s="15">
        <f>12190.6580112*(B38^8)-72201.337772*B38^7+184022.5309199*B38^6-263686.1412005*B38^5+232259.4936538*B38^4-128604.3362654*B38^3+43602.7448646*B38^2-8246.9976237*B38+673.8170095</f>
        <v>10.461583206800697</v>
      </c>
      <c r="E38">
        <f t="shared" si="0"/>
        <v>0.005124155495871221</v>
      </c>
    </row>
    <row r="39" spans="2:5" ht="12.75">
      <c r="B39" s="10">
        <v>1.06752196437798</v>
      </c>
      <c r="C39" s="11">
        <v>10.39</v>
      </c>
      <c r="D39" s="15">
        <f>12190.6580112*(B39^8)-72201.337772*B39^7+184022.5309199*B39^6-263686.1412005*B39^5+232259.4936538*B39^4-128604.3362654*B39^3+43602.7448646*B39^2-8246.9976237*B39+673.8170095</f>
        <v>10.302431863795846</v>
      </c>
      <c r="E39">
        <f t="shared" si="0"/>
        <v>0.007668178478269391</v>
      </c>
    </row>
    <row r="40" spans="2:5" ht="12.75">
      <c r="B40" s="10">
        <v>1.08379231780645</v>
      </c>
      <c r="C40" s="11">
        <v>10.16</v>
      </c>
      <c r="D40" s="15">
        <f aca="true" t="shared" si="1" ref="D40:D102">12190.6580112*(B40^8)-72201.337772*B40^7+184022.5309199*B40^6-263686.1412005*B40^5+232259.4936538*B40^4-128604.3362654*B40^3+43602.7448646*B40^2-8246.9976237*B40+673.8170095</f>
        <v>10.141692167713245</v>
      </c>
      <c r="E40">
        <f t="shared" si="0"/>
        <v>0.00033517672303995404</v>
      </c>
    </row>
    <row r="41" spans="2:5" ht="12.75">
      <c r="B41" s="10">
        <v>1.09644703636024</v>
      </c>
      <c r="C41" s="11">
        <v>9.97</v>
      </c>
      <c r="D41" s="15">
        <f t="shared" si="1"/>
        <v>9.988418155816817</v>
      </c>
      <c r="E41">
        <f t="shared" si="0"/>
        <v>0.00033922846369251083</v>
      </c>
    </row>
    <row r="42" spans="2:5" ht="12.75">
      <c r="B42" s="10">
        <v>1.10488351679907</v>
      </c>
      <c r="C42" s="11">
        <v>9.81</v>
      </c>
      <c r="D42" s="15">
        <f t="shared" si="1"/>
        <v>9.877105368488174</v>
      </c>
      <c r="E42">
        <f t="shared" si="0"/>
        <v>0.00450313047993349</v>
      </c>
    </row>
    <row r="43" spans="2:5" ht="12.75">
      <c r="B43" s="10">
        <v>1.1133199958349</v>
      </c>
      <c r="C43" s="11">
        <v>9.64</v>
      </c>
      <c r="D43" s="15">
        <f t="shared" si="1"/>
        <v>9.762763988537245</v>
      </c>
      <c r="E43">
        <f t="shared" si="0"/>
        <v>0.01507099688157258</v>
      </c>
    </row>
    <row r="44" spans="2:5" ht="12.75">
      <c r="B44" s="10">
        <v>1.11663432698492</v>
      </c>
      <c r="C44" s="11">
        <v>9.48</v>
      </c>
      <c r="D44" s="15">
        <f t="shared" si="1"/>
        <v>9.718028929653428</v>
      </c>
      <c r="E44">
        <f t="shared" si="0"/>
        <v>0.056657771351956536</v>
      </c>
    </row>
    <row r="45" spans="2:5" ht="12.75">
      <c r="B45" s="10">
        <v>1.11932194817177</v>
      </c>
      <c r="C45" s="11">
        <v>10.11</v>
      </c>
      <c r="D45" s="15">
        <f t="shared" si="1"/>
        <v>9.68217866506484</v>
      </c>
      <c r="E45">
        <f t="shared" si="0"/>
        <v>0.1830310946257026</v>
      </c>
    </row>
    <row r="46" spans="2:5" ht="12.75">
      <c r="B46" s="10">
        <v>1.12507080602074</v>
      </c>
      <c r="C46" s="11">
        <v>9.45</v>
      </c>
      <c r="D46" s="15">
        <f t="shared" si="1"/>
        <v>9.607744573220316</v>
      </c>
      <c r="E46">
        <f t="shared" si="0"/>
        <v>0.024883350380459843</v>
      </c>
    </row>
    <row r="47" spans="2:5" ht="12.75">
      <c r="B47" s="10">
        <v>1.14917503243873</v>
      </c>
      <c r="C47" s="11">
        <v>9.43</v>
      </c>
      <c r="D47" s="15">
        <f t="shared" si="1"/>
        <v>9.378427504828778</v>
      </c>
      <c r="E47">
        <f t="shared" si="0"/>
        <v>0.0026597222581856684</v>
      </c>
    </row>
    <row r="48" spans="2:5" ht="12.75">
      <c r="B48" s="10">
        <v>1.15668349898328</v>
      </c>
      <c r="C48" s="6">
        <v>9.48</v>
      </c>
      <c r="D48" s="15">
        <f t="shared" si="1"/>
        <v>9.357550360678488</v>
      </c>
      <c r="E48">
        <f t="shared" si="0"/>
        <v>0.014993914169968536</v>
      </c>
    </row>
    <row r="49" spans="2:5" ht="12.75">
      <c r="B49" s="10">
        <v>1.1585154198425</v>
      </c>
      <c r="C49" s="11">
        <v>9.42</v>
      </c>
      <c r="D49" s="15">
        <f t="shared" si="1"/>
        <v>9.357921605952924</v>
      </c>
      <c r="E49">
        <f t="shared" si="0"/>
        <v>0.0038537270074639777</v>
      </c>
    </row>
    <row r="50" spans="2:5" ht="12.75">
      <c r="B50" s="10">
        <v>1.17749749837469</v>
      </c>
      <c r="C50" s="11">
        <v>9.42</v>
      </c>
      <c r="D50" s="15">
        <f t="shared" si="1"/>
        <v>9.533235305397739</v>
      </c>
      <c r="E50">
        <f t="shared" si="0"/>
        <v>0.012822234388519135</v>
      </c>
    </row>
    <row r="51" spans="2:5" ht="12.75">
      <c r="B51" s="10">
        <v>0.4407879674919286</v>
      </c>
      <c r="C51" s="6">
        <v>10.25</v>
      </c>
      <c r="D51" s="15">
        <f t="shared" si="1"/>
        <v>10.227067089765114</v>
      </c>
      <c r="E51">
        <f t="shared" si="0"/>
        <v>0.0005259183718413225</v>
      </c>
    </row>
    <row r="52" spans="2:5" ht="12.75">
      <c r="B52" s="10">
        <v>0.45864919953305616</v>
      </c>
      <c r="C52" s="6">
        <v>10.34</v>
      </c>
      <c r="D52" s="15">
        <f t="shared" si="1"/>
        <v>10.317522356653626</v>
      </c>
      <c r="E52">
        <f t="shared" si="0"/>
        <v>0.0005052444504067828</v>
      </c>
    </row>
    <row r="53" spans="2:5" ht="12.75">
      <c r="B53" s="10">
        <v>0.47895701023151105</v>
      </c>
      <c r="C53" s="6">
        <v>10.34</v>
      </c>
      <c r="D53" s="15">
        <f t="shared" si="1"/>
        <v>10.376117744078783</v>
      </c>
      <c r="E53">
        <f t="shared" si="0"/>
        <v>0.0013044914373404957</v>
      </c>
    </row>
    <row r="54" spans="2:5" ht="12.75">
      <c r="B54" s="10">
        <v>0.4837416985174059</v>
      </c>
      <c r="C54" s="6">
        <v>10.34</v>
      </c>
      <c r="D54" s="15">
        <f t="shared" si="1"/>
        <v>10.382990948994575</v>
      </c>
      <c r="E54">
        <f t="shared" si="0"/>
        <v>0.0018482216954541497</v>
      </c>
    </row>
    <row r="55" spans="2:5" ht="12.75">
      <c r="B55" s="10">
        <v>0.48477818080993984</v>
      </c>
      <c r="C55" s="6">
        <v>10.34</v>
      </c>
      <c r="D55" s="15">
        <f t="shared" si="1"/>
        <v>10.384140687272975</v>
      </c>
      <c r="E55">
        <f t="shared" si="0"/>
        <v>0.001948400272930581</v>
      </c>
    </row>
    <row r="56" spans="2:5" ht="12.75">
      <c r="B56" s="10">
        <v>0.4852843688069015</v>
      </c>
      <c r="C56" s="6">
        <v>10.39</v>
      </c>
      <c r="D56" s="15">
        <f t="shared" si="1"/>
        <v>10.384658748851962</v>
      </c>
      <c r="E56">
        <f t="shared" si="0"/>
        <v>2.8528963826426336E-05</v>
      </c>
    </row>
    <row r="57" spans="2:5" ht="12.75">
      <c r="B57" s="10">
        <v>0.4955286659816238</v>
      </c>
      <c r="C57" s="6">
        <v>10.39</v>
      </c>
      <c r="D57" s="15">
        <f t="shared" si="1"/>
        <v>10.389159710118747</v>
      </c>
      <c r="E57">
        <f t="shared" si="0"/>
        <v>7.060870845368491E-07</v>
      </c>
    </row>
    <row r="58" spans="2:5" ht="12.75">
      <c r="B58" s="10">
        <v>0.508183384535414</v>
      </c>
      <c r="C58" s="6">
        <v>10.39</v>
      </c>
      <c r="D58" s="15">
        <f t="shared" si="1"/>
        <v>10.379857891173287</v>
      </c>
      <c r="E58">
        <f t="shared" si="0"/>
        <v>0.00010286237145289117</v>
      </c>
    </row>
    <row r="59" spans="2:5" ht="12.75">
      <c r="B59" s="10">
        <v>0.5120641658563727</v>
      </c>
      <c r="C59" s="6">
        <v>10.34</v>
      </c>
      <c r="D59" s="15">
        <f t="shared" si="1"/>
        <v>10.373969031511933</v>
      </c>
      <c r="E59">
        <f t="shared" si="0"/>
        <v>0.001153895101858726</v>
      </c>
    </row>
    <row r="60" spans="2:5" ht="12.75">
      <c r="B60" s="10">
        <v>0.5271654630674902</v>
      </c>
      <c r="C60" s="6">
        <v>10.39</v>
      </c>
      <c r="D60" s="15">
        <f t="shared" si="1"/>
        <v>10.339004726007715</v>
      </c>
      <c r="E60">
        <f t="shared" si="0"/>
        <v>0.00260051796954824</v>
      </c>
    </row>
    <row r="61" spans="2:5" ht="12.75">
      <c r="B61" s="10">
        <v>0.5325648107611869</v>
      </c>
      <c r="C61" s="6">
        <v>10.31</v>
      </c>
      <c r="D61" s="15">
        <f t="shared" si="1"/>
        <v>10.322325431049194</v>
      </c>
      <c r="E61">
        <f t="shared" si="0"/>
        <v>0.00015191625054841997</v>
      </c>
    </row>
    <row r="62" spans="2:5" ht="12.75">
      <c r="B62" s="10">
        <v>0.5352644839064169</v>
      </c>
      <c r="C62" s="6">
        <v>10.34</v>
      </c>
      <c r="D62" s="15">
        <f t="shared" si="1"/>
        <v>10.313250965032694</v>
      </c>
      <c r="E62">
        <f t="shared" si="0"/>
        <v>0.000715510871682163</v>
      </c>
    </row>
    <row r="63" spans="2:5" ht="12.75">
      <c r="B63" s="10">
        <v>0.5546201770001744</v>
      </c>
      <c r="C63" s="6">
        <v>10.25</v>
      </c>
      <c r="D63" s="15">
        <f t="shared" si="1"/>
        <v>10.235913011737921</v>
      </c>
      <c r="E63">
        <f t="shared" si="0"/>
        <v>0.00019844323829595442</v>
      </c>
    </row>
    <row r="64" spans="2:5" ht="12.75">
      <c r="B64" s="10">
        <v>0.566298674946097</v>
      </c>
      <c r="C64" s="6">
        <v>10.25</v>
      </c>
      <c r="D64" s="15">
        <f t="shared" si="1"/>
        <v>10.180907927682256</v>
      </c>
      <c r="E64">
        <f t="shared" si="0"/>
        <v>0.00477371445716039</v>
      </c>
    </row>
    <row r="65" spans="2:5" ht="12.75">
      <c r="B65" s="10">
        <v>0.576844274442351</v>
      </c>
      <c r="C65" s="6">
        <v>10.13</v>
      </c>
      <c r="D65" s="15">
        <f t="shared" si="1"/>
        <v>10.127398758575964</v>
      </c>
      <c r="E65">
        <f t="shared" si="0"/>
        <v>6.766456946124039E-06</v>
      </c>
    </row>
    <row r="66" spans="2:5" ht="12.75">
      <c r="B66" s="10">
        <v>0.5826413406144866</v>
      </c>
      <c r="C66" s="6">
        <v>10.19</v>
      </c>
      <c r="D66" s="15">
        <f t="shared" si="1"/>
        <v>10.096818033609907</v>
      </c>
      <c r="E66">
        <f t="shared" si="0"/>
        <v>0.008682878860324383</v>
      </c>
    </row>
    <row r="67" spans="2:5" ht="12.75">
      <c r="B67" s="10">
        <v>0.5958263529745409</v>
      </c>
      <c r="C67" s="6">
        <v>10.08</v>
      </c>
      <c r="D67" s="15">
        <f t="shared" si="1"/>
        <v>10.025158286611713</v>
      </c>
      <c r="E67">
        <f t="shared" si="0"/>
        <v>0.0030076135273629963</v>
      </c>
    </row>
    <row r="68" spans="2:5" ht="12.75">
      <c r="B68" s="10">
        <v>0.6133742293325213</v>
      </c>
      <c r="C68" s="6">
        <v>10.16</v>
      </c>
      <c r="D68" s="15">
        <f t="shared" si="1"/>
        <v>9.927531094843744</v>
      </c>
      <c r="E68">
        <f t="shared" si="0"/>
        <v>0.054041791864548584</v>
      </c>
    </row>
    <row r="69" spans="2:5" ht="12.75">
      <c r="B69" s="10">
        <v>0.61785761669978</v>
      </c>
      <c r="C69" s="6">
        <v>9.45</v>
      </c>
      <c r="D69" s="15">
        <f t="shared" si="1"/>
        <v>9.90253096378865</v>
      </c>
      <c r="E69">
        <f t="shared" si="0"/>
        <v>0.20478427318748454</v>
      </c>
    </row>
    <row r="70" spans="2:5" ht="12.75">
      <c r="B70" s="10">
        <v>0.6283670584283527</v>
      </c>
      <c r="C70" s="6">
        <v>9.81</v>
      </c>
      <c r="D70" s="15">
        <f t="shared" si="1"/>
        <v>9.84429125190536</v>
      </c>
      <c r="E70">
        <f t="shared" si="0"/>
        <v>0.0011758899572368695</v>
      </c>
    </row>
    <row r="71" spans="2:5" ht="12.75">
      <c r="B71" s="10">
        <v>0.6331999559509995</v>
      </c>
      <c r="C71" s="6">
        <v>9.85</v>
      </c>
      <c r="D71" s="15">
        <f t="shared" si="1"/>
        <v>9.817794673097978</v>
      </c>
      <c r="E71">
        <f t="shared" si="0"/>
        <v>0.0010371830808660549</v>
      </c>
    </row>
    <row r="72" spans="2:5" ht="12.75">
      <c r="B72" s="10">
        <v>0.6627155820210646</v>
      </c>
      <c r="C72" s="6">
        <v>9.6</v>
      </c>
      <c r="D72" s="15">
        <f t="shared" si="1"/>
        <v>9.662939857980291</v>
      </c>
      <c r="E72">
        <f t="shared" si="0"/>
        <v>0.003961425722579243</v>
      </c>
    </row>
    <row r="73" spans="2:5" ht="12.75">
      <c r="B73" s="10">
        <v>0.6630891979857552</v>
      </c>
      <c r="C73" s="12">
        <v>9.81</v>
      </c>
      <c r="D73" s="15">
        <f t="shared" si="1"/>
        <v>9.661079340264678</v>
      </c>
      <c r="E73">
        <f t="shared" si="0"/>
        <v>0.02217736289600378</v>
      </c>
    </row>
    <row r="74" spans="2:5" ht="12.75">
      <c r="B74" s="10">
        <v>0.6693804006857818</v>
      </c>
      <c r="C74" s="6">
        <v>9.42</v>
      </c>
      <c r="D74" s="15">
        <f t="shared" si="1"/>
        <v>9.630206294589243</v>
      </c>
      <c r="E74">
        <f t="shared" si="0"/>
        <v>0.04418668628493966</v>
      </c>
    </row>
    <row r="75" spans="2:5" ht="12.75">
      <c r="B75" s="10">
        <v>0.6929181783358445</v>
      </c>
      <c r="C75" s="6">
        <v>9.64</v>
      </c>
      <c r="D75" s="15">
        <f t="shared" si="1"/>
        <v>9.52336365486417</v>
      </c>
      <c r="E75">
        <f t="shared" si="0"/>
        <v>0.013604037006644634</v>
      </c>
    </row>
    <row r="76" spans="2:5" ht="12.75">
      <c r="B76" s="10">
        <v>0.7008123120963319</v>
      </c>
      <c r="C76" s="11">
        <v>9.42</v>
      </c>
      <c r="D76" s="15">
        <f t="shared" si="1"/>
        <v>9.491039665588232</v>
      </c>
      <c r="E76">
        <f t="shared" si="0"/>
        <v>0.005046634086887888</v>
      </c>
    </row>
    <row r="77" spans="2:5" ht="12.75">
      <c r="B77" s="10">
        <v>0.7230123051322153</v>
      </c>
      <c r="C77" s="6">
        <v>9.37</v>
      </c>
      <c r="D77" s="15">
        <f t="shared" si="1"/>
        <v>9.411312248071681</v>
      </c>
      <c r="E77">
        <f t="shared" si="0"/>
        <v>0.001706701840736183</v>
      </c>
    </row>
    <row r="78" spans="2:5" ht="12.75">
      <c r="B78" s="10">
        <v>0.7803924169750189</v>
      </c>
      <c r="C78" s="11">
        <v>9.41</v>
      </c>
      <c r="D78" s="15">
        <f t="shared" si="1"/>
        <v>9.302883475020735</v>
      </c>
      <c r="E78">
        <f t="shared" si="0"/>
        <v>0.01147394992363349</v>
      </c>
    </row>
    <row r="79" spans="2:5" ht="12.75">
      <c r="B79" s="10">
        <v>0.794047461456671</v>
      </c>
      <c r="C79" s="6">
        <v>9.395</v>
      </c>
      <c r="D79" s="15">
        <f t="shared" si="1"/>
        <v>9.30300564295112</v>
      </c>
      <c r="E79">
        <f t="shared" si="0"/>
        <v>0.00846296172883664</v>
      </c>
    </row>
    <row r="80" spans="2:5" ht="12.75">
      <c r="B80" s="10">
        <v>0.8031588587788292</v>
      </c>
      <c r="C80" s="6">
        <v>9.42</v>
      </c>
      <c r="D80" s="15">
        <f t="shared" si="1"/>
        <v>9.30957126088515</v>
      </c>
      <c r="E80">
        <f t="shared" si="0"/>
        <v>0.012194506422495593</v>
      </c>
    </row>
    <row r="81" spans="2:5" ht="12.75">
      <c r="B81" s="10">
        <v>0.8032552754250446</v>
      </c>
      <c r="C81" s="11">
        <v>9.4</v>
      </c>
      <c r="D81" s="15">
        <f t="shared" si="1"/>
        <v>9.30966949810636</v>
      </c>
      <c r="E81">
        <f t="shared" si="0"/>
        <v>0.008159599572357101</v>
      </c>
    </row>
    <row r="82" spans="2:5" ht="12.75">
      <c r="B82" s="10">
        <v>0.8245031517699317</v>
      </c>
      <c r="C82" s="6">
        <v>9.37</v>
      </c>
      <c r="D82" s="15">
        <f t="shared" si="1"/>
        <v>9.346579018452303</v>
      </c>
      <c r="E82">
        <f t="shared" si="0"/>
        <v>0.0005485423766575273</v>
      </c>
    </row>
    <row r="83" spans="2:5" ht="12.75">
      <c r="B83" s="10">
        <v>0.84082171352145</v>
      </c>
      <c r="C83" s="6">
        <v>9.48</v>
      </c>
      <c r="D83" s="15">
        <f t="shared" si="1"/>
        <v>9.396209686067323</v>
      </c>
      <c r="E83">
        <f t="shared" si="0"/>
        <v>0.007020816708936677</v>
      </c>
    </row>
    <row r="84" spans="2:5" ht="12.75">
      <c r="B84" s="10">
        <v>0.8708796839531487</v>
      </c>
      <c r="C84" s="6">
        <v>9.42</v>
      </c>
      <c r="D84" s="15">
        <f t="shared" si="1"/>
        <v>9.536278300345202</v>
      </c>
      <c r="E84">
        <f t="shared" si="0"/>
        <v>0.013520643131169088</v>
      </c>
    </row>
    <row r="85" spans="2:5" ht="12.75">
      <c r="B85" s="10">
        <v>0.8725910831290093</v>
      </c>
      <c r="C85" s="11">
        <v>9.42</v>
      </c>
      <c r="D85" s="15">
        <f t="shared" si="1"/>
        <v>9.546071200660208</v>
      </c>
      <c r="E85">
        <f t="shared" si="0"/>
        <v>0.015893947635906444</v>
      </c>
    </row>
    <row r="86" spans="2:5" ht="12.75">
      <c r="B86" s="10">
        <v>0.8785809835073906</v>
      </c>
      <c r="C86" s="11">
        <v>9.44</v>
      </c>
      <c r="D86" s="15">
        <f t="shared" si="1"/>
        <v>9.581780759444428</v>
      </c>
      <c r="E86">
        <f t="shared" si="0"/>
        <v>0.020101783748638767</v>
      </c>
    </row>
    <row r="87" spans="2:5" ht="12.75">
      <c r="B87" s="10">
        <v>0.8848119268395749</v>
      </c>
      <c r="C87" s="6">
        <v>9.64</v>
      </c>
      <c r="D87" s="15">
        <f t="shared" si="1"/>
        <v>9.621198561203073</v>
      </c>
      <c r="E87">
        <f t="shared" si="0"/>
        <v>0.00035349410083461164</v>
      </c>
    </row>
    <row r="88" spans="2:5" ht="12.75">
      <c r="B88" s="10">
        <v>0.9019138749928288</v>
      </c>
      <c r="C88" s="6">
        <v>9.48</v>
      </c>
      <c r="D88" s="15">
        <f t="shared" si="1"/>
        <v>9.739961929828041</v>
      </c>
      <c r="E88">
        <f t="shared" si="0"/>
        <v>0.06758020495991926</v>
      </c>
    </row>
    <row r="89" spans="2:5" ht="12.75">
      <c r="B89" s="10">
        <v>0.9059995424785257</v>
      </c>
      <c r="C89" s="11">
        <v>9.6</v>
      </c>
      <c r="D89" s="15">
        <f t="shared" si="1"/>
        <v>9.770299260550473</v>
      </c>
      <c r="E89">
        <f t="shared" si="0"/>
        <v>0.0290018381440381</v>
      </c>
    </row>
    <row r="90" spans="2:5" ht="12.75">
      <c r="B90" s="10">
        <v>0.9265966035402471</v>
      </c>
      <c r="C90" s="12">
        <v>9.81</v>
      </c>
      <c r="D90" s="15">
        <f t="shared" si="1"/>
        <v>9.931028666951079</v>
      </c>
      <c r="E90">
        <f t="shared" si="0"/>
        <v>0.014647938223955027</v>
      </c>
    </row>
    <row r="91" spans="2:5" ht="12.75">
      <c r="B91" s="10">
        <v>0.9288985568039152</v>
      </c>
      <c r="C91" s="11">
        <v>10.11</v>
      </c>
      <c r="D91" s="15">
        <f t="shared" si="1"/>
        <v>9.94949855573077</v>
      </c>
      <c r="E91">
        <f t="shared" si="0"/>
        <v>0.025760713612508555</v>
      </c>
    </row>
    <row r="92" spans="2:5" ht="12.75">
      <c r="B92" s="10">
        <v>0.9367685870718105</v>
      </c>
      <c r="C92" s="11">
        <v>9.73</v>
      </c>
      <c r="D92" s="15">
        <f t="shared" si="1"/>
        <v>10.012824109886878</v>
      </c>
      <c r="E92">
        <f t="shared" si="0"/>
        <v>0.07998947713330484</v>
      </c>
    </row>
    <row r="93" spans="2:5" ht="12.75">
      <c r="B93" s="10">
        <v>0.9403480646681146</v>
      </c>
      <c r="C93" s="11">
        <v>10.31</v>
      </c>
      <c r="D93" s="15">
        <f t="shared" si="1"/>
        <v>10.0415683082324</v>
      </c>
      <c r="E93">
        <f t="shared" si="0"/>
        <v>0.07205557314521639</v>
      </c>
    </row>
    <row r="94" spans="2:5" ht="12.75">
      <c r="B94" s="10">
        <v>0.940480638103395</v>
      </c>
      <c r="C94" s="6">
        <v>9.77</v>
      </c>
      <c r="D94" s="15">
        <f t="shared" si="1"/>
        <v>10.042630642077256</v>
      </c>
      <c r="E94">
        <f t="shared" si="0"/>
        <v>0.0743274669994572</v>
      </c>
    </row>
    <row r="95" spans="2:5" ht="12.75">
      <c r="B95" s="10">
        <v>0.9455786820723233</v>
      </c>
      <c r="C95" s="11">
        <v>10.25</v>
      </c>
      <c r="D95" s="15">
        <f t="shared" si="1"/>
        <v>10.083291598829874</v>
      </c>
      <c r="E95">
        <f t="shared" si="0"/>
        <v>0.027791691020699772</v>
      </c>
    </row>
    <row r="96" spans="2:5" ht="12.75">
      <c r="B96" s="10">
        <v>0.956015812050282</v>
      </c>
      <c r="C96" s="6">
        <v>10.39</v>
      </c>
      <c r="D96" s="15">
        <f t="shared" si="1"/>
        <v>10.164612542108898</v>
      </c>
      <c r="E96">
        <f t="shared" si="0"/>
        <v>0.05079950617461344</v>
      </c>
    </row>
    <row r="97" spans="2:5" ht="12.75">
      <c r="B97" s="10">
        <v>0.9630542461903815</v>
      </c>
      <c r="C97" s="11">
        <v>10.42</v>
      </c>
      <c r="D97" s="15">
        <f t="shared" si="1"/>
        <v>10.217118203721384</v>
      </c>
      <c r="E97">
        <f t="shared" si="0"/>
        <v>0.041161023261237856</v>
      </c>
    </row>
    <row r="98" spans="2:5" ht="12.75">
      <c r="B98" s="10">
        <v>0.9644884483644773</v>
      </c>
      <c r="C98" s="11">
        <v>10.39</v>
      </c>
      <c r="D98" s="15">
        <f t="shared" si="1"/>
        <v>10.227510962628457</v>
      </c>
      <c r="E98">
        <f t="shared" si="0"/>
        <v>0.026402687265930723</v>
      </c>
    </row>
    <row r="99" spans="2:5" ht="12.75">
      <c r="B99" s="10">
        <v>0.9702011489350753</v>
      </c>
      <c r="C99" s="11">
        <v>10.42</v>
      </c>
      <c r="D99" s="15">
        <f t="shared" si="1"/>
        <v>10.267681157453353</v>
      </c>
      <c r="E99">
        <f>(D99-C99)^2</f>
        <v>0.023201029794750194</v>
      </c>
    </row>
    <row r="100" spans="2:5" ht="12.75">
      <c r="B100" s="10">
        <v>0.9786737852492706</v>
      </c>
      <c r="C100" s="6">
        <v>10.39</v>
      </c>
      <c r="D100" s="15">
        <f t="shared" si="1"/>
        <v>10.322992799242002</v>
      </c>
      <c r="E100">
        <f>(D100-C100)^2</f>
        <v>0.004489964953422772</v>
      </c>
    </row>
    <row r="101" spans="2:5" ht="12.75">
      <c r="B101" s="10">
        <v>1.0047907145677755</v>
      </c>
      <c r="C101" s="11">
        <v>10.42</v>
      </c>
      <c r="D101" s="15">
        <f t="shared" si="1"/>
        <v>10.448417694454747</v>
      </c>
      <c r="E101">
        <f>(D101-C101)^2</f>
        <v>0.0008075653581233685</v>
      </c>
    </row>
    <row r="102" spans="2:5" ht="12.75">
      <c r="B102" s="10">
        <v>1.015408626304179</v>
      </c>
      <c r="C102" s="11">
        <v>10.42</v>
      </c>
      <c r="D102" s="15">
        <f t="shared" si="1"/>
        <v>10.473715242010712</v>
      </c>
      <c r="E102">
        <f>(D102-C102)^2</f>
        <v>0.0028853272242693935</v>
      </c>
    </row>
    <row r="103" spans="2:3" ht="12.75">
      <c r="B103" s="10"/>
      <c r="C103" s="6"/>
    </row>
    <row r="104" spans="2:6" ht="12.75">
      <c r="B104" s="10"/>
      <c r="C104" s="6"/>
      <c r="E104">
        <f>SUM(E35:E102)</f>
        <v>1.3640141317576295</v>
      </c>
      <c r="F104">
        <f>SQRT(E104/(66*68))</f>
        <v>0.0174334367642987</v>
      </c>
    </row>
    <row r="105" spans="2:3" ht="12.75">
      <c r="B105" s="10"/>
      <c r="C105" s="6"/>
    </row>
    <row r="106" spans="2:3" ht="12.75">
      <c r="B106" s="10"/>
      <c r="C106" s="12"/>
    </row>
    <row r="107" spans="2:3" ht="12.75">
      <c r="B107" s="10"/>
      <c r="C107" s="6"/>
    </row>
    <row r="108" spans="2:3" ht="12.75">
      <c r="B108" s="10"/>
      <c r="C108" s="6"/>
    </row>
    <row r="109" spans="2:3" ht="12.75">
      <c r="B109" s="10"/>
      <c r="C109" s="6"/>
    </row>
    <row r="110" spans="2:3" ht="12.75">
      <c r="B110" s="10"/>
      <c r="C110" s="6"/>
    </row>
    <row r="111" spans="2:3" ht="12.75">
      <c r="B111" s="10"/>
      <c r="C111" s="6"/>
    </row>
    <row r="112" spans="2:3" ht="12.75">
      <c r="B112" s="10"/>
      <c r="C112" s="6"/>
    </row>
    <row r="113" spans="2:3" ht="12.75">
      <c r="B113" s="10"/>
      <c r="C113" s="6"/>
    </row>
    <row r="114" spans="2:3" ht="12.75">
      <c r="B114" s="10"/>
      <c r="C114" s="6"/>
    </row>
    <row r="115" spans="2:3" ht="12.75">
      <c r="B115" s="10"/>
      <c r="C115" s="6"/>
    </row>
    <row r="116" spans="2:3" ht="12.75">
      <c r="B116" s="10"/>
      <c r="C116" s="6"/>
    </row>
    <row r="117" spans="2:3" ht="12.75">
      <c r="B117" s="10"/>
      <c r="C117" s="6"/>
    </row>
    <row r="118" spans="2:3" ht="12.75">
      <c r="B118" s="10"/>
      <c r="C118" s="6"/>
    </row>
    <row r="119" spans="2:3" ht="12.75">
      <c r="B119" s="10"/>
      <c r="C119" s="6"/>
    </row>
    <row r="120" spans="2:3" ht="12.75">
      <c r="B120" s="10"/>
      <c r="C120" s="6"/>
    </row>
    <row r="121" spans="2:3" ht="12.75">
      <c r="B121" s="10"/>
      <c r="C121" s="6"/>
    </row>
    <row r="122" spans="2:3" ht="12.75">
      <c r="B122" s="10"/>
      <c r="C122" s="6"/>
    </row>
    <row r="123" spans="2:3" ht="12.75">
      <c r="B123" s="10"/>
      <c r="C123" s="6"/>
    </row>
    <row r="124" spans="2:3" ht="12.75">
      <c r="B124" s="10"/>
      <c r="C124" s="6"/>
    </row>
    <row r="125" spans="2:3" ht="12.75">
      <c r="B125" s="10"/>
      <c r="C125" s="6"/>
    </row>
    <row r="126" spans="2:3" ht="12.75">
      <c r="B126" s="10"/>
      <c r="C126" s="6"/>
    </row>
    <row r="127" spans="2:3" ht="12.75">
      <c r="B127" s="10"/>
      <c r="C127" s="6"/>
    </row>
    <row r="128" spans="2:3" ht="12.75">
      <c r="B128" s="10"/>
      <c r="C128" s="6"/>
    </row>
    <row r="129" spans="2:3" ht="12.75">
      <c r="B129" s="10"/>
      <c r="C129" s="6"/>
    </row>
    <row r="130" spans="2:3" ht="12.75">
      <c r="B130" s="10"/>
      <c r="C130" s="6"/>
    </row>
    <row r="131" spans="2:3" ht="12.75">
      <c r="B131" s="10"/>
      <c r="C131" s="12"/>
    </row>
    <row r="132" spans="2:3" ht="12.75">
      <c r="B132" s="10"/>
      <c r="C132" s="6"/>
    </row>
    <row r="133" spans="2:3" ht="12.75">
      <c r="B133" s="10"/>
      <c r="C133" s="6"/>
    </row>
    <row r="134" spans="2:3" ht="12.75">
      <c r="B134" s="10"/>
      <c r="C134" s="6"/>
    </row>
    <row r="135" spans="2:3" ht="12.75">
      <c r="B135" s="10"/>
      <c r="C135" s="6"/>
    </row>
    <row r="136" spans="2:3" ht="12.75">
      <c r="B136" s="10"/>
      <c r="C136" s="6"/>
    </row>
    <row r="137" spans="2:3" ht="12.75">
      <c r="B137" s="10"/>
      <c r="C137" s="6"/>
    </row>
    <row r="138" spans="2:3" ht="12.75">
      <c r="B138" s="10"/>
      <c r="C138" s="11"/>
    </row>
    <row r="139" spans="2:3" ht="12.75">
      <c r="B139" s="10"/>
      <c r="C139" s="11"/>
    </row>
    <row r="140" spans="2:3" ht="12.75">
      <c r="B140" s="10"/>
      <c r="C140" s="11"/>
    </row>
    <row r="141" spans="2:3" ht="12.75">
      <c r="B141" s="10"/>
      <c r="C141" s="11"/>
    </row>
    <row r="142" spans="2:3" ht="12.75">
      <c r="B142" s="10"/>
      <c r="C142" s="11"/>
    </row>
    <row r="143" spans="2:3" ht="12.75">
      <c r="B143" s="10"/>
      <c r="C143" s="11"/>
    </row>
    <row r="144" spans="2:3" ht="12.75">
      <c r="B144" s="10"/>
      <c r="C144" s="11"/>
    </row>
    <row r="145" spans="2:3" ht="12.75">
      <c r="B145" s="10"/>
      <c r="C145" s="11"/>
    </row>
    <row r="146" spans="2:3" ht="12.75">
      <c r="B146" s="10"/>
      <c r="C146" s="11"/>
    </row>
    <row r="147" spans="2:3" ht="12.75">
      <c r="B147" s="10"/>
      <c r="C147" s="11"/>
    </row>
    <row r="148" spans="2:3" ht="12.75">
      <c r="B148" s="10"/>
      <c r="C148" s="11"/>
    </row>
    <row r="149" spans="2:3" ht="12.75">
      <c r="B149" s="10"/>
      <c r="C149" s="11"/>
    </row>
    <row r="150" spans="2:3" ht="12.75">
      <c r="B150" s="10"/>
      <c r="C150" s="11"/>
    </row>
    <row r="151" spans="2:3" ht="12.75">
      <c r="B151" s="10"/>
      <c r="C151" s="11"/>
    </row>
    <row r="152" spans="2:3" ht="12.75">
      <c r="B152" s="10"/>
      <c r="C152" s="11"/>
    </row>
    <row r="153" spans="2:3" ht="12.75">
      <c r="B153" s="10"/>
      <c r="C153" s="6"/>
    </row>
    <row r="154" spans="2:3" ht="12.75">
      <c r="B154" s="10"/>
      <c r="C154" s="11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3" sqref="B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 topLeftCell="D60">
      <selection activeCell="E118" sqref="E118"/>
    </sheetView>
  </sheetViews>
  <sheetFormatPr defaultColWidth="9.140625" defaultRowHeight="12.75"/>
  <cols>
    <col min="2" max="2" width="6.421875" style="0" customWidth="1"/>
    <col min="3" max="3" width="11.8515625" style="6" customWidth="1"/>
    <col min="4" max="4" width="14.28125" style="6" customWidth="1"/>
    <col min="5" max="5" width="20.57421875" style="6" customWidth="1"/>
    <col min="6" max="6" width="20.421875" style="6" customWidth="1"/>
    <col min="7" max="7" width="26.00390625" style="6" customWidth="1"/>
    <col min="8" max="8" width="18.7109375" style="0" customWidth="1"/>
    <col min="9" max="9" width="15.00390625" style="0" customWidth="1"/>
    <col min="10" max="10" width="14.421875" style="6" customWidth="1"/>
    <col min="11" max="14" width="14.28125" style="0" customWidth="1"/>
  </cols>
  <sheetData>
    <row r="1" ht="12.75">
      <c r="B1" t="s">
        <v>53</v>
      </c>
    </row>
    <row r="3" spans="2:10" ht="20.25">
      <c r="B3" s="17" t="s">
        <v>0</v>
      </c>
      <c r="C3" s="17"/>
      <c r="D3" s="17"/>
      <c r="E3" s="17"/>
      <c r="F3" s="17"/>
      <c r="G3" s="17"/>
      <c r="H3" s="17"/>
      <c r="I3" s="17"/>
      <c r="J3" s="17"/>
    </row>
    <row r="5" spans="4:9" ht="15.75">
      <c r="D5" s="16" t="s">
        <v>41</v>
      </c>
      <c r="E5" s="16"/>
      <c r="F5" s="16" t="s">
        <v>54</v>
      </c>
      <c r="G5" s="16"/>
      <c r="H5" t="s">
        <v>33</v>
      </c>
      <c r="I5" s="10">
        <v>2452936.82853</v>
      </c>
    </row>
    <row r="6" spans="4:9" ht="12.75">
      <c r="D6" s="16" t="s">
        <v>49</v>
      </c>
      <c r="E6" s="16"/>
      <c r="H6" t="s">
        <v>34</v>
      </c>
      <c r="I6">
        <v>0.331892</v>
      </c>
    </row>
    <row r="8" spans="1:14" ht="68.25">
      <c r="A8" s="6"/>
      <c r="B8" s="1" t="s">
        <v>1</v>
      </c>
      <c r="C8" s="1" t="s">
        <v>2</v>
      </c>
      <c r="D8" s="2" t="s">
        <v>9</v>
      </c>
      <c r="E8" s="2" t="s">
        <v>3</v>
      </c>
      <c r="F8" s="2" t="s">
        <v>4</v>
      </c>
      <c r="G8" s="2" t="s">
        <v>35</v>
      </c>
      <c r="H8" s="2" t="s">
        <v>31</v>
      </c>
      <c r="I8" s="2" t="s">
        <v>5</v>
      </c>
      <c r="J8" s="2" t="s">
        <v>6</v>
      </c>
      <c r="K8" s="2" t="s">
        <v>32</v>
      </c>
      <c r="L8" s="2" t="s">
        <v>7</v>
      </c>
      <c r="M8" s="13" t="s">
        <v>51</v>
      </c>
      <c r="N8" s="2" t="s">
        <v>8</v>
      </c>
    </row>
    <row r="9" spans="1:14" ht="12.75">
      <c r="A9" s="6"/>
      <c r="B9" s="6">
        <v>1</v>
      </c>
      <c r="C9" s="7">
        <v>38177</v>
      </c>
      <c r="D9" s="3">
        <v>0.09027777777777778</v>
      </c>
      <c r="E9" s="8">
        <v>38176.92361111111</v>
      </c>
      <c r="F9" s="9">
        <v>2453195.4236</v>
      </c>
      <c r="G9" s="9">
        <v>2453195.4244</v>
      </c>
      <c r="H9" s="9">
        <f>(G9-$I$5)/$I$6-INT((G9-$I$5)/$I$6)</f>
        <v>0.15668349898328415</v>
      </c>
      <c r="I9" s="6" t="s">
        <v>10</v>
      </c>
      <c r="J9" s="6">
        <v>9.48</v>
      </c>
      <c r="K9" s="6">
        <v>9.5</v>
      </c>
      <c r="L9" s="6">
        <v>4</v>
      </c>
      <c r="M9" s="6"/>
      <c r="N9" s="6" t="s">
        <v>29</v>
      </c>
    </row>
    <row r="10" spans="1:14" ht="12.75">
      <c r="A10" s="6"/>
      <c r="B10" s="6">
        <v>2</v>
      </c>
      <c r="C10" s="7">
        <v>38187</v>
      </c>
      <c r="D10" s="3">
        <v>0.14583333333333334</v>
      </c>
      <c r="E10" s="8">
        <v>38186.979166666664</v>
      </c>
      <c r="F10" s="9">
        <v>2453205.4792</v>
      </c>
      <c r="G10" s="9">
        <v>2453205.4808</v>
      </c>
      <c r="H10" s="9">
        <f>(G10-$I$5)/$I$6-INT((G10-$I$5)/$I$6)</f>
        <v>0.4569016425894006</v>
      </c>
      <c r="I10" s="6" t="s">
        <v>10</v>
      </c>
      <c r="J10" s="6">
        <v>9.48</v>
      </c>
      <c r="K10" s="6">
        <v>9.5</v>
      </c>
      <c r="L10" s="6">
        <v>3</v>
      </c>
      <c r="M10" s="6" t="s">
        <v>50</v>
      </c>
      <c r="N10" s="6" t="s">
        <v>29</v>
      </c>
    </row>
    <row r="11" spans="1:14" ht="12.75">
      <c r="A11" s="6"/>
      <c r="B11" s="6">
        <v>3</v>
      </c>
      <c r="C11" s="7">
        <v>38192</v>
      </c>
      <c r="D11" s="3">
        <v>0.13125</v>
      </c>
      <c r="E11" s="8">
        <v>38191.964583333334</v>
      </c>
      <c r="F11" s="9">
        <v>2453210.4646</v>
      </c>
      <c r="G11" s="9">
        <v>2453210.4665</v>
      </c>
      <c r="H11" s="9">
        <f aca="true" t="shared" si="0" ref="H11:H74">(G11-$I$5)/$I$6-INT((G11-$I$5)/$I$6)</f>
        <v>0.47895701023151105</v>
      </c>
      <c r="I11" s="6" t="s">
        <v>11</v>
      </c>
      <c r="J11" s="6">
        <v>10.34</v>
      </c>
      <c r="K11" s="6">
        <v>10.3</v>
      </c>
      <c r="L11" s="6">
        <v>3.5</v>
      </c>
      <c r="M11" s="6"/>
      <c r="N11" s="6" t="s">
        <v>29</v>
      </c>
    </row>
    <row r="12" spans="1:14" ht="12.75">
      <c r="A12" s="6"/>
      <c r="B12" s="6">
        <v>4</v>
      </c>
      <c r="C12" s="7">
        <v>38192</v>
      </c>
      <c r="D12" s="3">
        <v>0.13333333333333333</v>
      </c>
      <c r="E12" s="8">
        <v>38191.96666666667</v>
      </c>
      <c r="F12" s="9">
        <v>2453210.4667</v>
      </c>
      <c r="G12" s="9">
        <v>2453210.4686</v>
      </c>
      <c r="H12" s="9">
        <f t="shared" si="0"/>
        <v>0.4852843688069015</v>
      </c>
      <c r="I12" s="6" t="s">
        <v>12</v>
      </c>
      <c r="J12" s="6">
        <v>10.39</v>
      </c>
      <c r="K12" s="6">
        <v>10.4</v>
      </c>
      <c r="L12" s="6">
        <v>4</v>
      </c>
      <c r="M12" s="6"/>
      <c r="N12" s="6" t="s">
        <v>29</v>
      </c>
    </row>
    <row r="13" spans="1:14" ht="12.75">
      <c r="A13" s="6"/>
      <c r="B13" s="6">
        <v>5</v>
      </c>
      <c r="C13" s="7">
        <v>38192</v>
      </c>
      <c r="D13" s="3">
        <v>0.13680555555555554</v>
      </c>
      <c r="E13" s="8">
        <v>38191.970138888886</v>
      </c>
      <c r="F13" s="9">
        <v>2453210.4701</v>
      </c>
      <c r="G13" s="9">
        <v>2453210.472</v>
      </c>
      <c r="H13" s="9">
        <f t="shared" si="0"/>
        <v>0.4955286659816238</v>
      </c>
      <c r="I13" s="6" t="s">
        <v>12</v>
      </c>
      <c r="J13" s="6">
        <v>10.39</v>
      </c>
      <c r="K13" s="6">
        <v>10.4</v>
      </c>
      <c r="L13" s="6">
        <v>3</v>
      </c>
      <c r="M13" s="6"/>
      <c r="N13" s="6" t="s">
        <v>29</v>
      </c>
    </row>
    <row r="14" spans="1:14" ht="12.75">
      <c r="A14" s="6"/>
      <c r="B14" s="6">
        <v>6</v>
      </c>
      <c r="C14" s="7">
        <v>38192</v>
      </c>
      <c r="D14" s="3">
        <v>0.14097222222222222</v>
      </c>
      <c r="E14" s="8">
        <v>38191.97430555556</v>
      </c>
      <c r="F14" s="9">
        <v>2453210.4743</v>
      </c>
      <c r="G14" s="9">
        <v>2453210.4762</v>
      </c>
      <c r="H14" s="9">
        <f t="shared" si="0"/>
        <v>0.508183384535414</v>
      </c>
      <c r="I14" s="6" t="s">
        <v>12</v>
      </c>
      <c r="J14" s="6">
        <v>10.39</v>
      </c>
      <c r="K14" s="6">
        <v>10.4</v>
      </c>
      <c r="L14" s="6">
        <v>3</v>
      </c>
      <c r="M14" s="6"/>
      <c r="N14" s="6" t="s">
        <v>29</v>
      </c>
    </row>
    <row r="15" spans="1:14" ht="12.75">
      <c r="A15" s="6"/>
      <c r="B15" s="6">
        <v>7</v>
      </c>
      <c r="C15" s="7">
        <v>38192</v>
      </c>
      <c r="D15" s="3">
        <v>0.14722222222222223</v>
      </c>
      <c r="E15" s="8">
        <v>38191.98055555556</v>
      </c>
      <c r="F15" s="9">
        <v>2453210.4806</v>
      </c>
      <c r="G15" s="9">
        <v>2453210.4825</v>
      </c>
      <c r="H15" s="9">
        <f t="shared" si="0"/>
        <v>0.5271654630674902</v>
      </c>
      <c r="I15" s="6" t="s">
        <v>12</v>
      </c>
      <c r="J15" s="6">
        <v>10.39</v>
      </c>
      <c r="K15" s="6">
        <v>10.4</v>
      </c>
      <c r="L15" s="6">
        <v>3</v>
      </c>
      <c r="M15" s="6"/>
      <c r="N15" s="6" t="s">
        <v>29</v>
      </c>
    </row>
    <row r="16" spans="1:14" ht="12.75">
      <c r="A16" s="6"/>
      <c r="B16" s="6">
        <v>8</v>
      </c>
      <c r="C16" s="7">
        <v>38200</v>
      </c>
      <c r="D16" s="5">
        <v>0.11388888888888889</v>
      </c>
      <c r="E16" s="8">
        <v>38199.947222222225</v>
      </c>
      <c r="F16" s="9">
        <v>2453218.4472</v>
      </c>
      <c r="G16" s="9">
        <v>2453218.4497</v>
      </c>
      <c r="H16" s="9">
        <f t="shared" si="0"/>
        <v>0.5325648107611869</v>
      </c>
      <c r="I16" s="6" t="s">
        <v>13</v>
      </c>
      <c r="J16" s="6">
        <v>10.31</v>
      </c>
      <c r="K16" s="6">
        <v>10.3</v>
      </c>
      <c r="L16" s="6">
        <v>4</v>
      </c>
      <c r="M16" s="6"/>
      <c r="N16" s="6" t="s">
        <v>29</v>
      </c>
    </row>
    <row r="17" spans="1:14" ht="12.75">
      <c r="A17" s="6"/>
      <c r="B17" s="6">
        <v>9</v>
      </c>
      <c r="C17" s="7">
        <v>38200</v>
      </c>
      <c r="D17" s="5">
        <v>0.14722222222222223</v>
      </c>
      <c r="E17" s="8">
        <v>38199.98055555556</v>
      </c>
      <c r="F17" s="9">
        <v>2453218.4806</v>
      </c>
      <c r="G17" s="9">
        <v>2453218.4831</v>
      </c>
      <c r="H17" s="9">
        <f t="shared" si="0"/>
        <v>0.6331999559509995</v>
      </c>
      <c r="I17" s="6" t="s">
        <v>14</v>
      </c>
      <c r="J17" s="6">
        <v>9.85</v>
      </c>
      <c r="K17" s="6">
        <v>9.9</v>
      </c>
      <c r="L17" s="6">
        <v>3.5</v>
      </c>
      <c r="M17" s="6"/>
      <c r="N17" s="6" t="s">
        <v>29</v>
      </c>
    </row>
    <row r="18" spans="1:14" ht="12.75">
      <c r="A18" s="6"/>
      <c r="B18" s="6">
        <v>10</v>
      </c>
      <c r="C18" s="7">
        <v>38204</v>
      </c>
      <c r="D18" s="4">
        <v>0.08020833333333334</v>
      </c>
      <c r="E18" s="8">
        <v>38203.91354166667</v>
      </c>
      <c r="F18" s="9">
        <v>2453222.4135</v>
      </c>
      <c r="G18" s="9">
        <v>2453222.4162</v>
      </c>
      <c r="H18" s="9">
        <f t="shared" si="0"/>
        <v>0.4837416985174059</v>
      </c>
      <c r="I18" s="6" t="s">
        <v>24</v>
      </c>
      <c r="J18" s="6">
        <v>10.34</v>
      </c>
      <c r="K18" s="6">
        <v>10.3</v>
      </c>
      <c r="L18" s="6">
        <v>4</v>
      </c>
      <c r="M18" s="6" t="s">
        <v>26</v>
      </c>
      <c r="N18" s="6" t="s">
        <v>29</v>
      </c>
    </row>
    <row r="19" spans="1:14" ht="12.75">
      <c r="A19" s="6"/>
      <c r="B19" s="6">
        <v>11</v>
      </c>
      <c r="C19" s="7">
        <v>38204</v>
      </c>
      <c r="D19" s="3">
        <v>0.08958333333333333</v>
      </c>
      <c r="E19" s="8">
        <v>38203.92291666667</v>
      </c>
      <c r="F19" s="9">
        <v>2453222.4229</v>
      </c>
      <c r="G19" s="9">
        <v>2453222.4256</v>
      </c>
      <c r="H19" s="9">
        <f t="shared" si="0"/>
        <v>0.5120641658563727</v>
      </c>
      <c r="I19" s="6" t="s">
        <v>24</v>
      </c>
      <c r="J19" s="6">
        <v>10.34</v>
      </c>
      <c r="K19" s="6">
        <v>10.3</v>
      </c>
      <c r="L19" s="6">
        <v>3.5</v>
      </c>
      <c r="M19" s="6" t="s">
        <v>26</v>
      </c>
      <c r="N19" s="6" t="s">
        <v>29</v>
      </c>
    </row>
    <row r="20" spans="1:14" ht="12.75">
      <c r="A20" s="6"/>
      <c r="B20" s="6">
        <v>12</v>
      </c>
      <c r="C20" s="7">
        <v>38204</v>
      </c>
      <c r="D20" s="3">
        <v>0.09722222222222222</v>
      </c>
      <c r="E20" s="8">
        <v>38203.930555555555</v>
      </c>
      <c r="F20" s="9">
        <v>2453222.4306</v>
      </c>
      <c r="G20" s="9">
        <v>2453222.4333</v>
      </c>
      <c r="H20" s="9">
        <f t="shared" si="0"/>
        <v>0.5352644839064169</v>
      </c>
      <c r="I20" s="6" t="s">
        <v>11</v>
      </c>
      <c r="J20" s="6">
        <v>10.34</v>
      </c>
      <c r="K20" s="6">
        <v>10.3</v>
      </c>
      <c r="L20" s="6">
        <v>3</v>
      </c>
      <c r="M20" s="6" t="s">
        <v>26</v>
      </c>
      <c r="N20" s="6" t="s">
        <v>29</v>
      </c>
    </row>
    <row r="21" spans="1:14" ht="12.75">
      <c r="A21" s="6"/>
      <c r="B21" s="6">
        <v>13</v>
      </c>
      <c r="C21" s="7">
        <v>38204</v>
      </c>
      <c r="D21" s="4">
        <v>0.10752314814814816</v>
      </c>
      <c r="E21" s="8">
        <v>38203.94097222222</v>
      </c>
      <c r="F21" s="9">
        <v>2453222.4409</v>
      </c>
      <c r="G21" s="9">
        <v>2453222.4436</v>
      </c>
      <c r="H21" s="9">
        <f t="shared" si="0"/>
        <v>0.566298674946097</v>
      </c>
      <c r="I21" s="6" t="s">
        <v>15</v>
      </c>
      <c r="J21" s="6">
        <v>10.25</v>
      </c>
      <c r="K21" s="6">
        <v>10.2</v>
      </c>
      <c r="L21" s="6">
        <v>4</v>
      </c>
      <c r="M21" s="6" t="s">
        <v>26</v>
      </c>
      <c r="N21" s="6" t="s">
        <v>29</v>
      </c>
    </row>
    <row r="22" spans="1:14" ht="12.75">
      <c r="A22" s="6"/>
      <c r="B22" s="6">
        <v>14</v>
      </c>
      <c r="C22" s="7">
        <v>38204</v>
      </c>
      <c r="D22" s="3">
        <v>0.1111111111111111</v>
      </c>
      <c r="E22" s="8">
        <v>38203.944444444445</v>
      </c>
      <c r="F22" s="9">
        <v>2453222.4444</v>
      </c>
      <c r="G22" s="9">
        <v>2453222.4471</v>
      </c>
      <c r="H22" s="9">
        <f t="shared" si="0"/>
        <v>0.576844274442351</v>
      </c>
      <c r="I22" s="6" t="s">
        <v>16</v>
      </c>
      <c r="J22" s="6">
        <v>10.13</v>
      </c>
      <c r="K22" s="6">
        <v>10.1</v>
      </c>
      <c r="L22" s="6">
        <v>4</v>
      </c>
      <c r="M22" s="6" t="s">
        <v>26</v>
      </c>
      <c r="N22" s="6" t="s">
        <v>29</v>
      </c>
    </row>
    <row r="23" spans="1:14" ht="12.75">
      <c r="A23" s="6"/>
      <c r="B23" s="6">
        <v>15</v>
      </c>
      <c r="C23" s="7">
        <v>38204</v>
      </c>
      <c r="D23" s="3">
        <v>0.1173611111111111</v>
      </c>
      <c r="E23" s="8">
        <v>38203.950694444444</v>
      </c>
      <c r="F23" s="9">
        <v>2453222.4507</v>
      </c>
      <c r="G23" s="9">
        <v>2453222.4534</v>
      </c>
      <c r="H23" s="9">
        <f t="shared" si="0"/>
        <v>0.5958263529745409</v>
      </c>
      <c r="I23" s="6" t="s">
        <v>17</v>
      </c>
      <c r="J23" s="6">
        <v>10.08</v>
      </c>
      <c r="K23" s="6">
        <v>10.1</v>
      </c>
      <c r="L23" s="6">
        <v>3.5</v>
      </c>
      <c r="M23" s="6" t="s">
        <v>26</v>
      </c>
      <c r="N23" s="6" t="s">
        <v>29</v>
      </c>
    </row>
    <row r="24" spans="1:14" ht="12.75">
      <c r="A24" s="6"/>
      <c r="B24" s="6">
        <v>16</v>
      </c>
      <c r="C24" s="7">
        <v>38204</v>
      </c>
      <c r="D24" s="4">
        <v>0.128125</v>
      </c>
      <c r="E24" s="8">
        <v>38203.96111111111</v>
      </c>
      <c r="F24" s="9">
        <v>2453222.4615</v>
      </c>
      <c r="G24" s="9">
        <v>2453222.4642</v>
      </c>
      <c r="H24" s="9">
        <f t="shared" si="0"/>
        <v>0.6283670584283527</v>
      </c>
      <c r="I24" s="6" t="s">
        <v>18</v>
      </c>
      <c r="J24" s="6">
        <v>9.81</v>
      </c>
      <c r="K24" s="6">
        <v>9.8</v>
      </c>
      <c r="L24" s="6">
        <v>3</v>
      </c>
      <c r="M24" s="6" t="s">
        <v>26</v>
      </c>
      <c r="N24" s="6" t="s">
        <v>29</v>
      </c>
    </row>
    <row r="25" spans="1:14" ht="12.75">
      <c r="A25" s="6"/>
      <c r="B25" s="6">
        <v>17</v>
      </c>
      <c r="C25" s="7">
        <v>38204</v>
      </c>
      <c r="D25" s="3">
        <v>0.13958333333333334</v>
      </c>
      <c r="E25" s="8">
        <v>38203.972916666666</v>
      </c>
      <c r="F25" s="9">
        <v>2453222.4729</v>
      </c>
      <c r="G25" s="9">
        <v>2453222.4756</v>
      </c>
      <c r="H25" s="9">
        <f t="shared" si="0"/>
        <v>0.6627155820210646</v>
      </c>
      <c r="I25" s="6" t="s">
        <v>19</v>
      </c>
      <c r="J25" s="6">
        <v>9.6</v>
      </c>
      <c r="K25" s="6">
        <v>9.6</v>
      </c>
      <c r="L25" s="6">
        <v>3.5</v>
      </c>
      <c r="M25" s="6" t="s">
        <v>26</v>
      </c>
      <c r="N25" s="6" t="s">
        <v>29</v>
      </c>
    </row>
    <row r="26" spans="1:14" ht="12.75">
      <c r="A26" s="6"/>
      <c r="B26" s="6">
        <v>18</v>
      </c>
      <c r="C26" s="7">
        <v>38205</v>
      </c>
      <c r="D26" s="3">
        <v>0.09930555555555555</v>
      </c>
      <c r="E26" s="8">
        <v>38204.93263888889</v>
      </c>
      <c r="F26" s="9">
        <v>2453223.4326</v>
      </c>
      <c r="G26" s="9">
        <v>2453223.4354</v>
      </c>
      <c r="H26" s="9">
        <f t="shared" si="0"/>
        <v>0.5546201770001744</v>
      </c>
      <c r="I26" s="6" t="s">
        <v>20</v>
      </c>
      <c r="J26" s="6">
        <v>10.25</v>
      </c>
      <c r="K26" s="6">
        <v>10.3</v>
      </c>
      <c r="L26" s="6">
        <v>4</v>
      </c>
      <c r="M26" s="6" t="s">
        <v>28</v>
      </c>
      <c r="N26" s="6" t="s">
        <v>29</v>
      </c>
    </row>
    <row r="27" spans="1:14" ht="12.75">
      <c r="A27" s="6"/>
      <c r="B27" s="6">
        <v>19</v>
      </c>
      <c r="C27" s="7">
        <v>38205</v>
      </c>
      <c r="D27" s="4">
        <v>0.10856481481481482</v>
      </c>
      <c r="E27" s="8">
        <v>38204.941666666666</v>
      </c>
      <c r="F27" s="9">
        <v>2453223.4419</v>
      </c>
      <c r="G27" s="9">
        <v>2453223.4447</v>
      </c>
      <c r="H27" s="9">
        <f t="shared" si="0"/>
        <v>0.5826413406144866</v>
      </c>
      <c r="I27" s="6" t="s">
        <v>21</v>
      </c>
      <c r="J27" s="6">
        <v>10.19</v>
      </c>
      <c r="K27" s="6">
        <v>10.2</v>
      </c>
      <c r="L27" s="6">
        <v>3.5</v>
      </c>
      <c r="M27" s="6" t="s">
        <v>28</v>
      </c>
      <c r="N27" s="6" t="s">
        <v>29</v>
      </c>
    </row>
    <row r="28" spans="1:14" ht="12.75">
      <c r="A28" s="6"/>
      <c r="B28" s="6">
        <v>20</v>
      </c>
      <c r="C28" s="7">
        <v>38205</v>
      </c>
      <c r="D28" s="3">
        <v>0.11875</v>
      </c>
      <c r="E28" s="8">
        <v>38204.95208333333</v>
      </c>
      <c r="F28" s="9">
        <v>2453223.4521</v>
      </c>
      <c r="G28" s="9">
        <v>2453223.4549</v>
      </c>
      <c r="H28" s="9">
        <f t="shared" si="0"/>
        <v>0.6133742293325213</v>
      </c>
      <c r="I28" s="6" t="s">
        <v>22</v>
      </c>
      <c r="J28" s="6">
        <v>10.16</v>
      </c>
      <c r="K28" s="6">
        <v>10.2</v>
      </c>
      <c r="L28" s="6">
        <v>3</v>
      </c>
      <c r="M28" s="6" t="s">
        <v>28</v>
      </c>
      <c r="N28" s="6" t="s">
        <v>29</v>
      </c>
    </row>
    <row r="29" spans="1:14" ht="12.75">
      <c r="A29" s="6"/>
      <c r="B29" s="6">
        <v>21</v>
      </c>
      <c r="C29" s="7">
        <v>38205</v>
      </c>
      <c r="D29" s="4">
        <v>0.13530092592592594</v>
      </c>
      <c r="E29" s="8">
        <v>38204.96875</v>
      </c>
      <c r="F29" s="9">
        <v>2453223.4686</v>
      </c>
      <c r="G29" s="9">
        <v>2453223.4714</v>
      </c>
      <c r="H29" s="9">
        <f t="shared" si="0"/>
        <v>0.6630891979857552</v>
      </c>
      <c r="I29" s="6" t="s">
        <v>18</v>
      </c>
      <c r="J29" s="12">
        <v>9.81</v>
      </c>
      <c r="K29" s="6">
        <v>9.8</v>
      </c>
      <c r="L29" s="6">
        <v>3</v>
      </c>
      <c r="M29" s="6" t="s">
        <v>28</v>
      </c>
      <c r="N29" s="6" t="s">
        <v>29</v>
      </c>
    </row>
    <row r="30" spans="1:14" ht="12.75">
      <c r="A30" s="6"/>
      <c r="B30" s="6">
        <v>22</v>
      </c>
      <c r="C30" s="7">
        <v>38205</v>
      </c>
      <c r="D30" s="3">
        <v>0.1451388888888889</v>
      </c>
      <c r="E30" s="8">
        <v>38204.978472222225</v>
      </c>
      <c r="F30" s="9">
        <v>2453223.4785</v>
      </c>
      <c r="G30" s="9">
        <v>2453223.4813</v>
      </c>
      <c r="H30" s="9">
        <f t="shared" si="0"/>
        <v>0.6929181783358445</v>
      </c>
      <c r="I30" s="6" t="s">
        <v>23</v>
      </c>
      <c r="J30" s="6">
        <v>9.64</v>
      </c>
      <c r="K30" s="6">
        <v>9.7</v>
      </c>
      <c r="L30" s="6">
        <v>3.5</v>
      </c>
      <c r="M30" s="6" t="s">
        <v>28</v>
      </c>
      <c r="N30" s="6" t="s">
        <v>29</v>
      </c>
    </row>
    <row r="31" spans="1:14" ht="12.75">
      <c r="A31" s="6"/>
      <c r="B31" s="6">
        <v>23</v>
      </c>
      <c r="C31" s="7">
        <v>38207</v>
      </c>
      <c r="D31" s="4">
        <v>0.05868055555555555</v>
      </c>
      <c r="E31" s="8">
        <v>38206.89166666667</v>
      </c>
      <c r="F31" s="9">
        <v>2453225.392</v>
      </c>
      <c r="G31" s="9">
        <v>2453225.3949</v>
      </c>
      <c r="H31" s="9">
        <f t="shared" si="0"/>
        <v>0.45864919953305616</v>
      </c>
      <c r="I31" s="6" t="s">
        <v>24</v>
      </c>
      <c r="J31" s="6">
        <v>10.34</v>
      </c>
      <c r="K31" s="6">
        <v>10.3</v>
      </c>
      <c r="L31" s="6">
        <v>4</v>
      </c>
      <c r="M31" s="6" t="s">
        <v>28</v>
      </c>
      <c r="N31" s="6" t="s">
        <v>29</v>
      </c>
    </row>
    <row r="32" spans="1:14" ht="12.75">
      <c r="A32" s="6"/>
      <c r="B32" s="6">
        <v>24</v>
      </c>
      <c r="C32" s="7">
        <v>38208</v>
      </c>
      <c r="D32" s="3">
        <v>0.17569444444444446</v>
      </c>
      <c r="E32" s="8">
        <v>38208.00902777778</v>
      </c>
      <c r="F32" s="9">
        <v>2453226.509</v>
      </c>
      <c r="G32" s="9">
        <v>2453226.512</v>
      </c>
      <c r="H32" s="9">
        <f t="shared" si="0"/>
        <v>0.8245031517699317</v>
      </c>
      <c r="I32" s="6" t="s">
        <v>25</v>
      </c>
      <c r="J32" s="6">
        <v>9.37</v>
      </c>
      <c r="K32" s="6">
        <v>9.4</v>
      </c>
      <c r="L32" s="6">
        <v>3</v>
      </c>
      <c r="M32" s="6" t="s">
        <v>28</v>
      </c>
      <c r="N32" s="6" t="s">
        <v>29</v>
      </c>
    </row>
    <row r="33" spans="1:14" ht="12.75">
      <c r="A33" s="6"/>
      <c r="B33" s="6">
        <v>25</v>
      </c>
      <c r="C33" s="7">
        <v>38210</v>
      </c>
      <c r="D33" s="3">
        <v>0.03958333333333333</v>
      </c>
      <c r="E33" s="8">
        <v>38209.87291666667</v>
      </c>
      <c r="F33" s="9">
        <v>2453228.3729</v>
      </c>
      <c r="G33" s="9">
        <v>2453228.376</v>
      </c>
      <c r="H33" s="9">
        <f t="shared" si="0"/>
        <v>0.4407879674919286</v>
      </c>
      <c r="I33" s="6" t="s">
        <v>15</v>
      </c>
      <c r="J33" s="6">
        <v>10.25</v>
      </c>
      <c r="K33" s="6">
        <v>10.3</v>
      </c>
      <c r="L33" s="6">
        <v>3</v>
      </c>
      <c r="M33" s="6" t="s">
        <v>27</v>
      </c>
      <c r="N33" s="6" t="s">
        <v>30</v>
      </c>
    </row>
    <row r="34" spans="1:14" ht="12.75">
      <c r="A34" s="6"/>
      <c r="B34" s="6">
        <v>26</v>
      </c>
      <c r="C34" s="7">
        <v>38210</v>
      </c>
      <c r="D34" s="3">
        <v>0.05416666666666667</v>
      </c>
      <c r="E34" s="8">
        <v>38209.8875</v>
      </c>
      <c r="F34" s="9">
        <v>2453228.3875</v>
      </c>
      <c r="G34" s="9">
        <v>2453228.3906</v>
      </c>
      <c r="H34" s="9">
        <f t="shared" si="0"/>
        <v>0.48477818080993984</v>
      </c>
      <c r="I34" s="6" t="s">
        <v>11</v>
      </c>
      <c r="J34" s="6">
        <v>10.34</v>
      </c>
      <c r="K34" s="6">
        <v>10.3</v>
      </c>
      <c r="L34" s="6">
        <v>3</v>
      </c>
      <c r="M34" s="6" t="s">
        <v>27</v>
      </c>
      <c r="N34" s="6" t="s">
        <v>30</v>
      </c>
    </row>
    <row r="35" spans="2:14" ht="12.75">
      <c r="B35" s="6">
        <v>27</v>
      </c>
      <c r="C35" s="7">
        <v>38215</v>
      </c>
      <c r="D35" s="4">
        <v>0.19618055555555555</v>
      </c>
      <c r="E35" s="8">
        <v>38215.029861111114</v>
      </c>
      <c r="F35" s="9">
        <v>2453233.5295</v>
      </c>
      <c r="G35" s="9">
        <v>2453233.5329</v>
      </c>
      <c r="H35" s="9">
        <f t="shared" si="0"/>
        <v>0.9786737852492706</v>
      </c>
      <c r="I35" s="6" t="s">
        <v>12</v>
      </c>
      <c r="J35" s="6">
        <v>10.39</v>
      </c>
      <c r="K35" s="6">
        <v>10.4</v>
      </c>
      <c r="L35" s="6">
        <v>3</v>
      </c>
      <c r="M35" s="6"/>
      <c r="N35" s="6" t="s">
        <v>29</v>
      </c>
    </row>
    <row r="36" spans="2:14" ht="12.75">
      <c r="B36" s="6">
        <v>28</v>
      </c>
      <c r="C36" s="7">
        <v>38215</v>
      </c>
      <c r="D36" s="3">
        <v>0.21180555555555555</v>
      </c>
      <c r="E36" s="8">
        <v>38215.04513888889</v>
      </c>
      <c r="F36" s="9">
        <v>2453233.5451</v>
      </c>
      <c r="G36" s="9">
        <v>2453233.5485</v>
      </c>
      <c r="H36" s="9">
        <f t="shared" si="0"/>
        <v>0.02567702739577271</v>
      </c>
      <c r="I36" s="6" t="s">
        <v>12</v>
      </c>
      <c r="J36" s="6">
        <v>10.39</v>
      </c>
      <c r="K36" s="6">
        <v>10.4</v>
      </c>
      <c r="L36" s="6">
        <v>3</v>
      </c>
      <c r="M36" s="6" t="s">
        <v>39</v>
      </c>
      <c r="N36" s="6" t="s">
        <v>29</v>
      </c>
    </row>
    <row r="37" spans="2:14" ht="12.75">
      <c r="B37" s="6">
        <v>29</v>
      </c>
      <c r="C37" s="7">
        <v>38215</v>
      </c>
      <c r="D37" s="4">
        <v>0.2162037037037037</v>
      </c>
      <c r="E37" s="8">
        <v>38215.04953703703</v>
      </c>
      <c r="F37" s="9">
        <v>2453233.5495</v>
      </c>
      <c r="G37" s="9">
        <v>2453233.5529</v>
      </c>
      <c r="H37" s="9">
        <f t="shared" si="0"/>
        <v>0.038934351995862926</v>
      </c>
      <c r="I37" s="6" t="s">
        <v>12</v>
      </c>
      <c r="J37" s="6">
        <v>10.39</v>
      </c>
      <c r="K37" s="6">
        <v>10.4</v>
      </c>
      <c r="L37" s="6">
        <v>3</v>
      </c>
      <c r="M37" s="6" t="s">
        <v>39</v>
      </c>
      <c r="N37" s="6" t="s">
        <v>29</v>
      </c>
    </row>
    <row r="38" spans="2:14" ht="12.75">
      <c r="B38" s="6">
        <v>30</v>
      </c>
      <c r="C38" s="7">
        <v>38216</v>
      </c>
      <c r="D38" s="3">
        <v>0.13055555555555556</v>
      </c>
      <c r="E38" s="8">
        <v>38215.96388888889</v>
      </c>
      <c r="F38" s="9">
        <v>2453234.4639</v>
      </c>
      <c r="G38" s="9">
        <v>2453234.4673</v>
      </c>
      <c r="H38" s="9">
        <f t="shared" si="0"/>
        <v>0.794047461456671</v>
      </c>
      <c r="I38" s="6" t="s">
        <v>36</v>
      </c>
      <c r="J38" s="6">
        <v>9.395</v>
      </c>
      <c r="K38" s="6">
        <v>9.4</v>
      </c>
      <c r="L38" s="6">
        <v>3.5</v>
      </c>
      <c r="M38" s="6"/>
      <c r="N38" s="6" t="s">
        <v>29</v>
      </c>
    </row>
    <row r="39" spans="2:14" ht="12.75">
      <c r="B39" s="6">
        <v>31</v>
      </c>
      <c r="C39" s="7">
        <v>38216</v>
      </c>
      <c r="D39" s="4">
        <v>0.15601851851851853</v>
      </c>
      <c r="E39" s="8">
        <v>38215.989583333336</v>
      </c>
      <c r="F39" s="9">
        <v>2453234.4894</v>
      </c>
      <c r="G39" s="9">
        <v>2453234.4928</v>
      </c>
      <c r="H39" s="9">
        <f t="shared" si="0"/>
        <v>0.8708796839531487</v>
      </c>
      <c r="I39" s="6" t="s">
        <v>37</v>
      </c>
      <c r="J39" s="6">
        <v>9.42</v>
      </c>
      <c r="K39" s="6">
        <v>9.4</v>
      </c>
      <c r="L39" s="6">
        <v>3</v>
      </c>
      <c r="M39" s="6"/>
      <c r="N39" s="6" t="s">
        <v>29</v>
      </c>
    </row>
    <row r="40" spans="2:14" ht="12.75">
      <c r="B40" s="6">
        <v>32</v>
      </c>
      <c r="C40" s="7">
        <v>38216</v>
      </c>
      <c r="D40" s="4">
        <v>0.16631944444444444</v>
      </c>
      <c r="E40" s="8">
        <v>38216</v>
      </c>
      <c r="F40" s="9">
        <v>2453234.4997</v>
      </c>
      <c r="G40" s="9">
        <v>2453234.5031</v>
      </c>
      <c r="H40" s="9">
        <f t="shared" si="0"/>
        <v>0.9019138749928288</v>
      </c>
      <c r="I40" s="6" t="s">
        <v>10</v>
      </c>
      <c r="J40" s="6">
        <v>9.48</v>
      </c>
      <c r="K40" s="6">
        <v>9.5</v>
      </c>
      <c r="L40" s="6">
        <v>3</v>
      </c>
      <c r="M40" s="6"/>
      <c r="N40" s="6" t="s">
        <v>29</v>
      </c>
    </row>
    <row r="41" spans="2:14" ht="12.75">
      <c r="B41" s="6">
        <v>33</v>
      </c>
      <c r="C41" s="7">
        <v>38216</v>
      </c>
      <c r="D41" s="3">
        <v>0.17916666666666667</v>
      </c>
      <c r="E41" s="8">
        <v>38216.0125</v>
      </c>
      <c r="F41" s="9">
        <v>2453234.5125</v>
      </c>
      <c r="G41" s="9">
        <v>2453234.5159</v>
      </c>
      <c r="H41" s="9">
        <f t="shared" si="0"/>
        <v>0.940480638103395</v>
      </c>
      <c r="I41" s="6" t="s">
        <v>38</v>
      </c>
      <c r="J41" s="6">
        <v>9.77</v>
      </c>
      <c r="K41" s="6">
        <v>9.8</v>
      </c>
      <c r="L41" s="6">
        <v>2.5</v>
      </c>
      <c r="M41" s="6" t="s">
        <v>40</v>
      </c>
      <c r="N41" s="6" t="s">
        <v>29</v>
      </c>
    </row>
    <row r="42" spans="2:14" ht="12.75">
      <c r="B42" s="6">
        <v>34</v>
      </c>
      <c r="C42" s="7">
        <v>38217</v>
      </c>
      <c r="D42" s="4">
        <v>0.06770833333333333</v>
      </c>
      <c r="E42" s="8">
        <v>38216.90138888889</v>
      </c>
      <c r="F42" s="9">
        <v>2453235.401</v>
      </c>
      <c r="G42" s="9">
        <v>2453235.4045</v>
      </c>
      <c r="H42" s="9">
        <f t="shared" si="0"/>
        <v>0.61785761669978</v>
      </c>
      <c r="I42" s="6" t="s">
        <v>10</v>
      </c>
      <c r="J42" s="6">
        <v>9.45</v>
      </c>
      <c r="K42" s="6">
        <v>9.5</v>
      </c>
      <c r="L42" s="6">
        <v>3.5</v>
      </c>
      <c r="M42" s="6"/>
      <c r="N42" s="6" t="s">
        <v>29</v>
      </c>
    </row>
    <row r="43" spans="2:14" ht="12.75">
      <c r="B43" s="6">
        <v>35</v>
      </c>
      <c r="C43" s="7">
        <v>38217</v>
      </c>
      <c r="D43" s="3">
        <v>0.08472222222222221</v>
      </c>
      <c r="E43" s="8">
        <v>38216.91805555556</v>
      </c>
      <c r="F43" s="9">
        <v>2453235.4181</v>
      </c>
      <c r="G43" s="9">
        <v>2453235.4216</v>
      </c>
      <c r="H43" s="9">
        <f t="shared" si="0"/>
        <v>0.6693804006857818</v>
      </c>
      <c r="I43" s="6" t="s">
        <v>37</v>
      </c>
      <c r="J43" s="6">
        <v>9.42</v>
      </c>
      <c r="K43" s="6">
        <v>9.4</v>
      </c>
      <c r="L43" s="6">
        <v>3</v>
      </c>
      <c r="M43" s="6"/>
      <c r="N43" s="6" t="s">
        <v>29</v>
      </c>
    </row>
    <row r="44" spans="2:14" ht="12.75">
      <c r="B44" s="6">
        <v>36</v>
      </c>
      <c r="C44" s="7">
        <v>38217</v>
      </c>
      <c r="D44" s="4">
        <v>0.1025462962962963</v>
      </c>
      <c r="E44" s="8">
        <v>38216.936111111114</v>
      </c>
      <c r="F44" s="9">
        <v>2453235.4359</v>
      </c>
      <c r="G44" s="9">
        <v>2453235.4394</v>
      </c>
      <c r="H44" s="9">
        <f t="shared" si="0"/>
        <v>0.7230123051322153</v>
      </c>
      <c r="I44" s="6" t="s">
        <v>25</v>
      </c>
      <c r="J44" s="6">
        <v>9.37</v>
      </c>
      <c r="K44" s="6">
        <v>9.4</v>
      </c>
      <c r="L44" s="6">
        <v>4</v>
      </c>
      <c r="M44" s="6"/>
      <c r="N44" s="6" t="s">
        <v>29</v>
      </c>
    </row>
    <row r="45" spans="2:14" ht="12.75">
      <c r="B45" s="6">
        <v>37</v>
      </c>
      <c r="C45" s="7">
        <v>38217</v>
      </c>
      <c r="D45" s="3">
        <v>0.12916666666666668</v>
      </c>
      <c r="E45" s="8">
        <v>38216.9625</v>
      </c>
      <c r="F45" s="9">
        <v>2453235.4625</v>
      </c>
      <c r="G45" s="9">
        <v>2453235.466</v>
      </c>
      <c r="H45" s="9">
        <f t="shared" si="0"/>
        <v>0.8031588587788292</v>
      </c>
      <c r="I45" s="6" t="s">
        <v>37</v>
      </c>
      <c r="J45" s="6">
        <v>9.42</v>
      </c>
      <c r="K45" s="6">
        <v>9.4</v>
      </c>
      <c r="L45" s="6">
        <v>4.5</v>
      </c>
      <c r="M45" s="6"/>
      <c r="N45" s="6" t="s">
        <v>29</v>
      </c>
    </row>
    <row r="46" spans="2:14" ht="12.75">
      <c r="B46" s="6">
        <v>38</v>
      </c>
      <c r="C46" s="7">
        <v>38217</v>
      </c>
      <c r="D46" s="3">
        <v>0.14166666666666666</v>
      </c>
      <c r="E46" s="8">
        <v>38216.981944444444</v>
      </c>
      <c r="F46" s="9">
        <v>2453235.475</v>
      </c>
      <c r="G46" s="9">
        <v>2453235.4785</v>
      </c>
      <c r="H46" s="9">
        <f t="shared" si="0"/>
        <v>0.84082171352145</v>
      </c>
      <c r="I46" s="6" t="s">
        <v>10</v>
      </c>
      <c r="J46" s="6">
        <v>9.48</v>
      </c>
      <c r="K46" s="6">
        <v>9.5</v>
      </c>
      <c r="L46" s="6">
        <v>4</v>
      </c>
      <c r="M46" s="6"/>
      <c r="N46" s="6" t="s">
        <v>29</v>
      </c>
    </row>
    <row r="47" spans="2:14" ht="12.75">
      <c r="B47" s="6">
        <v>39</v>
      </c>
      <c r="C47" s="7">
        <v>38217</v>
      </c>
      <c r="D47" s="3">
        <v>0.15625</v>
      </c>
      <c r="E47" s="8">
        <v>38216.989583333336</v>
      </c>
      <c r="F47" s="9">
        <v>2453235.4896</v>
      </c>
      <c r="G47" s="9">
        <v>2453235.4931</v>
      </c>
      <c r="H47" s="9">
        <f t="shared" si="0"/>
        <v>0.8848119268395749</v>
      </c>
      <c r="I47" s="6" t="s">
        <v>23</v>
      </c>
      <c r="J47" s="6">
        <v>9.64</v>
      </c>
      <c r="K47" s="6">
        <v>9.7</v>
      </c>
      <c r="L47" s="6">
        <v>3.5</v>
      </c>
      <c r="M47" s="6"/>
      <c r="N47" s="6" t="s">
        <v>29</v>
      </c>
    </row>
    <row r="48" spans="2:14" ht="12.75">
      <c r="B48" s="6">
        <v>40</v>
      </c>
      <c r="C48" s="7">
        <v>38222</v>
      </c>
      <c r="D48" s="3">
        <v>0.17430555555555557</v>
      </c>
      <c r="E48" s="8">
        <v>38222.00763888889</v>
      </c>
      <c r="F48" s="9">
        <v>2453240.5076</v>
      </c>
      <c r="G48" s="9">
        <v>2453240.5113</v>
      </c>
      <c r="H48" s="9">
        <f t="shared" si="0"/>
        <v>0.004790714567775467</v>
      </c>
      <c r="I48" s="6" t="s">
        <v>42</v>
      </c>
      <c r="J48" s="11">
        <v>10.42</v>
      </c>
      <c r="K48" s="6">
        <v>10.4</v>
      </c>
      <c r="L48" s="6">
        <v>3.5</v>
      </c>
      <c r="M48" s="6"/>
      <c r="N48" s="6" t="s">
        <v>29</v>
      </c>
    </row>
    <row r="49" spans="2:14" ht="12.75">
      <c r="B49" s="6">
        <v>41</v>
      </c>
      <c r="C49" s="7">
        <v>38223</v>
      </c>
      <c r="D49" s="4">
        <v>0.09537037037037037</v>
      </c>
      <c r="E49" s="8">
        <v>38222.92870370371</v>
      </c>
      <c r="F49" s="9">
        <v>2453241.4287</v>
      </c>
      <c r="G49" s="9">
        <v>2453241.4325</v>
      </c>
      <c r="H49" s="9">
        <f t="shared" si="0"/>
        <v>0.7803924169750189</v>
      </c>
      <c r="I49" s="6" t="s">
        <v>43</v>
      </c>
      <c r="J49" s="11">
        <v>9.41</v>
      </c>
      <c r="K49" s="6">
        <v>9.4</v>
      </c>
      <c r="L49" s="6">
        <v>4</v>
      </c>
      <c r="M49" s="6"/>
      <c r="N49" s="6" t="s">
        <v>29</v>
      </c>
    </row>
    <row r="50" spans="2:14" ht="12.75">
      <c r="B50" s="6">
        <v>42</v>
      </c>
      <c r="C50" s="7">
        <v>38223</v>
      </c>
      <c r="D50" s="4">
        <v>0.1259259259259259</v>
      </c>
      <c r="E50" s="8">
        <v>38222.95925925926</v>
      </c>
      <c r="F50" s="9">
        <v>2453241.4593</v>
      </c>
      <c r="G50" s="9">
        <v>2453241.4631</v>
      </c>
      <c r="H50" s="9">
        <f t="shared" si="0"/>
        <v>0.8725910831290093</v>
      </c>
      <c r="I50" s="6" t="s">
        <v>44</v>
      </c>
      <c r="J50" s="11">
        <v>9.42</v>
      </c>
      <c r="K50" s="6">
        <v>9.4</v>
      </c>
      <c r="L50" s="6">
        <v>3.5</v>
      </c>
      <c r="M50" s="6"/>
      <c r="N50" s="6" t="s">
        <v>29</v>
      </c>
    </row>
    <row r="51" spans="2:14" ht="12.75">
      <c r="B51" s="6">
        <v>43</v>
      </c>
      <c r="C51" s="7">
        <v>38223</v>
      </c>
      <c r="D51" s="3">
        <v>0.14722222222222223</v>
      </c>
      <c r="E51" s="8">
        <v>38222.98055555556</v>
      </c>
      <c r="F51" s="9">
        <v>2453241.4806</v>
      </c>
      <c r="G51" s="9">
        <v>2453241.4844</v>
      </c>
      <c r="H51" s="9">
        <f t="shared" si="0"/>
        <v>0.9367685870718105</v>
      </c>
      <c r="I51" s="6" t="s">
        <v>45</v>
      </c>
      <c r="J51" s="11">
        <v>9.73</v>
      </c>
      <c r="K51" s="6">
        <v>9.75</v>
      </c>
      <c r="L51" s="6">
        <v>2.5</v>
      </c>
      <c r="M51" s="6"/>
      <c r="N51" s="6" t="s">
        <v>29</v>
      </c>
    </row>
    <row r="52" spans="2:14" ht="12.75">
      <c r="B52" s="6">
        <v>44</v>
      </c>
      <c r="C52" s="7">
        <v>38223</v>
      </c>
      <c r="D52" s="4">
        <v>0.15648148148148147</v>
      </c>
      <c r="E52" s="8">
        <v>38222.98981481481</v>
      </c>
      <c r="F52" s="9">
        <v>2453241.4898</v>
      </c>
      <c r="G52" s="9">
        <v>2453241.4936</v>
      </c>
      <c r="H52" s="9">
        <f t="shared" si="0"/>
        <v>0.9644884483644773</v>
      </c>
      <c r="I52" s="6" t="s">
        <v>12</v>
      </c>
      <c r="J52" s="11">
        <v>10.39</v>
      </c>
      <c r="K52" s="6">
        <v>10.4</v>
      </c>
      <c r="L52" s="6">
        <v>4</v>
      </c>
      <c r="M52" s="6"/>
      <c r="N52" s="6" t="s">
        <v>29</v>
      </c>
    </row>
    <row r="53" spans="2:14" ht="12.75">
      <c r="B53" s="6">
        <v>45</v>
      </c>
      <c r="C53" s="7">
        <v>38223</v>
      </c>
      <c r="D53" s="4">
        <v>0.17337962962962963</v>
      </c>
      <c r="E53" s="8">
        <v>38223.006944444445</v>
      </c>
      <c r="F53" s="9">
        <v>2453241.5067</v>
      </c>
      <c r="G53" s="9">
        <v>2453241.5105</v>
      </c>
      <c r="H53" s="9">
        <f t="shared" si="0"/>
        <v>0.015408626304179052</v>
      </c>
      <c r="I53" s="6" t="s">
        <v>42</v>
      </c>
      <c r="J53" s="11">
        <v>10.42</v>
      </c>
      <c r="K53" s="6">
        <v>10.4</v>
      </c>
      <c r="L53" s="6">
        <v>3.5</v>
      </c>
      <c r="M53" s="6"/>
      <c r="N53" s="6" t="s">
        <v>29</v>
      </c>
    </row>
    <row r="54" spans="2:14" ht="12.75">
      <c r="B54" s="6">
        <v>46</v>
      </c>
      <c r="C54" s="7">
        <v>38224</v>
      </c>
      <c r="D54" s="3">
        <v>0.13958333333333334</v>
      </c>
      <c r="E54" s="8">
        <v>38223.972916666666</v>
      </c>
      <c r="F54" s="9">
        <v>2453242.4729</v>
      </c>
      <c r="G54" s="9">
        <v>2453242.4767</v>
      </c>
      <c r="H54" s="9">
        <f t="shared" si="0"/>
        <v>0.9265966035402471</v>
      </c>
      <c r="I54" s="6" t="s">
        <v>18</v>
      </c>
      <c r="J54" s="12">
        <v>9.81</v>
      </c>
      <c r="K54" s="6">
        <v>9.8</v>
      </c>
      <c r="L54" s="6">
        <v>3.5</v>
      </c>
      <c r="M54" s="6"/>
      <c r="N54" s="6" t="s">
        <v>29</v>
      </c>
    </row>
    <row r="55" spans="2:14" ht="12.75">
      <c r="B55" s="6">
        <v>47</v>
      </c>
      <c r="C55" s="7">
        <v>38224</v>
      </c>
      <c r="D55" s="3">
        <v>0.14583333333333334</v>
      </c>
      <c r="E55" s="8">
        <v>38223.979166666664</v>
      </c>
      <c r="F55" s="9">
        <v>2453242.4792</v>
      </c>
      <c r="G55" s="9">
        <v>2453242.483</v>
      </c>
      <c r="H55" s="9">
        <f t="shared" si="0"/>
        <v>0.9455786820723233</v>
      </c>
      <c r="I55" s="6" t="s">
        <v>20</v>
      </c>
      <c r="J55" s="11">
        <v>10.25</v>
      </c>
      <c r="K55" s="6">
        <v>10.25</v>
      </c>
      <c r="L55" s="6">
        <v>3</v>
      </c>
      <c r="M55" s="6"/>
      <c r="N55" s="6" t="s">
        <v>29</v>
      </c>
    </row>
    <row r="56" spans="2:14" ht="12.75">
      <c r="B56" s="6">
        <v>48</v>
      </c>
      <c r="C56" s="7">
        <v>38224</v>
      </c>
      <c r="D56" s="4">
        <v>0.15162037037037038</v>
      </c>
      <c r="E56" s="8">
        <v>38223.9849537037</v>
      </c>
      <c r="F56" s="9">
        <v>2453242.485</v>
      </c>
      <c r="G56" s="9">
        <v>2453242.4888</v>
      </c>
      <c r="H56" s="9">
        <f t="shared" si="0"/>
        <v>0.9630542461903815</v>
      </c>
      <c r="I56" s="6" t="s">
        <v>42</v>
      </c>
      <c r="J56" s="11">
        <v>10.42</v>
      </c>
      <c r="K56" s="6">
        <v>10.4</v>
      </c>
      <c r="L56" s="6">
        <v>3.5</v>
      </c>
      <c r="M56" s="6"/>
      <c r="N56" s="6" t="s">
        <v>29</v>
      </c>
    </row>
    <row r="57" spans="2:14" ht="12.75">
      <c r="B57" s="6">
        <v>49</v>
      </c>
      <c r="C57" s="7">
        <v>38224</v>
      </c>
      <c r="D57" s="3">
        <v>0.17430555555555557</v>
      </c>
      <c r="E57" s="8">
        <v>38224.00763888889</v>
      </c>
      <c r="F57" s="9">
        <v>2453242.5076</v>
      </c>
      <c r="G57" s="9">
        <v>2453242.5114</v>
      </c>
      <c r="H57" s="9">
        <f t="shared" si="0"/>
        <v>0.031148687329391578</v>
      </c>
      <c r="I57" s="6" t="s">
        <v>42</v>
      </c>
      <c r="J57" s="11">
        <v>10.42</v>
      </c>
      <c r="K57" s="6">
        <v>10.4</v>
      </c>
      <c r="L57" s="6">
        <v>3.5</v>
      </c>
      <c r="M57" s="6"/>
      <c r="N57" s="6" t="s">
        <v>29</v>
      </c>
    </row>
    <row r="58" spans="2:14" ht="12.75">
      <c r="B58" s="6">
        <v>50</v>
      </c>
      <c r="C58" s="7">
        <v>38227</v>
      </c>
      <c r="D58" s="3">
        <v>0.14097222222222222</v>
      </c>
      <c r="E58" s="8">
        <v>38226.97430555556</v>
      </c>
      <c r="F58" s="9">
        <v>2453245.4743</v>
      </c>
      <c r="G58" s="9">
        <v>2453245.4782</v>
      </c>
      <c r="H58" s="9">
        <f t="shared" si="0"/>
        <v>0.9702011489350753</v>
      </c>
      <c r="I58" s="6" t="s">
        <v>42</v>
      </c>
      <c r="J58" s="11">
        <v>10.42</v>
      </c>
      <c r="K58" s="6">
        <v>10.4</v>
      </c>
      <c r="L58" s="6">
        <v>3.5</v>
      </c>
      <c r="M58" s="6"/>
      <c r="N58" s="6" t="s">
        <v>29</v>
      </c>
    </row>
    <row r="59" spans="2:14" ht="12.75">
      <c r="B59" s="6">
        <v>51</v>
      </c>
      <c r="C59" s="7">
        <v>38227</v>
      </c>
      <c r="D59" s="4">
        <v>0.1622685185185185</v>
      </c>
      <c r="E59" s="8">
        <v>38226.995833333334</v>
      </c>
      <c r="F59" s="9">
        <v>2453245.4956</v>
      </c>
      <c r="G59" s="9">
        <v>2453245.4995</v>
      </c>
      <c r="H59" s="9">
        <f t="shared" si="0"/>
        <v>0.03437865287787645</v>
      </c>
      <c r="I59" s="6" t="s">
        <v>42</v>
      </c>
      <c r="J59" s="11">
        <v>10.42</v>
      </c>
      <c r="K59" s="6">
        <v>10.4</v>
      </c>
      <c r="L59" s="6">
        <v>4</v>
      </c>
      <c r="M59" s="6"/>
      <c r="N59" s="6" t="s">
        <v>29</v>
      </c>
    </row>
    <row r="60" spans="2:14" ht="12.75">
      <c r="B60" s="6">
        <v>52</v>
      </c>
      <c r="C60" s="7">
        <v>38227</v>
      </c>
      <c r="D60" s="4">
        <v>0.17326388888888888</v>
      </c>
      <c r="E60" s="8">
        <v>38227.00659722222</v>
      </c>
      <c r="F60" s="9">
        <v>2453245.5066</v>
      </c>
      <c r="G60" s="9">
        <v>2453245.5105</v>
      </c>
      <c r="H60" s="9">
        <f t="shared" si="0"/>
        <v>0.0675219643779883</v>
      </c>
      <c r="I60" s="6" t="s">
        <v>12</v>
      </c>
      <c r="J60" s="11">
        <v>10.39</v>
      </c>
      <c r="K60" s="6">
        <v>10.4</v>
      </c>
      <c r="L60" s="6">
        <v>3</v>
      </c>
      <c r="M60" s="6"/>
      <c r="N60" s="6" t="s">
        <v>29</v>
      </c>
    </row>
    <row r="61" spans="2:14" ht="12.75">
      <c r="B61" s="6">
        <v>53</v>
      </c>
      <c r="C61" s="7">
        <v>38227</v>
      </c>
      <c r="D61" s="4">
        <v>0.1787037037037037</v>
      </c>
      <c r="E61" s="8">
        <v>38227.01215277778</v>
      </c>
      <c r="F61" s="9">
        <v>2453245.512</v>
      </c>
      <c r="G61" s="9">
        <v>2453245.5159</v>
      </c>
      <c r="H61" s="9">
        <f t="shared" si="0"/>
        <v>0.08379231780645569</v>
      </c>
      <c r="I61" s="6" t="s">
        <v>22</v>
      </c>
      <c r="J61" s="11">
        <v>10.16</v>
      </c>
      <c r="K61" s="6">
        <v>10.2</v>
      </c>
      <c r="L61" s="6">
        <v>3.5</v>
      </c>
      <c r="M61" s="6"/>
      <c r="N61" s="6" t="s">
        <v>29</v>
      </c>
    </row>
    <row r="62" spans="2:14" ht="12.75">
      <c r="B62" s="6">
        <v>54</v>
      </c>
      <c r="C62" s="7">
        <v>38227</v>
      </c>
      <c r="D62" s="4">
        <v>0.18287037037037038</v>
      </c>
      <c r="E62" s="8">
        <v>38227.0162037037</v>
      </c>
      <c r="F62" s="9">
        <v>2453245.5162</v>
      </c>
      <c r="G62" s="9">
        <v>2453245.5201</v>
      </c>
      <c r="H62" s="9">
        <f t="shared" si="0"/>
        <v>0.09644703636024587</v>
      </c>
      <c r="I62" s="6" t="s">
        <v>46</v>
      </c>
      <c r="J62" s="11">
        <v>9.97</v>
      </c>
      <c r="K62" s="6">
        <v>10</v>
      </c>
      <c r="L62" s="6">
        <v>3</v>
      </c>
      <c r="M62" s="6" t="s">
        <v>52</v>
      </c>
      <c r="N62" s="6" t="s">
        <v>29</v>
      </c>
    </row>
    <row r="63" spans="2:14" ht="12.75">
      <c r="B63" s="6">
        <v>55</v>
      </c>
      <c r="C63" s="7">
        <v>38227</v>
      </c>
      <c r="D63" s="4">
        <v>0.18564814814814815</v>
      </c>
      <c r="E63" s="8">
        <v>38227.01898148148</v>
      </c>
      <c r="F63" s="9">
        <v>2453245.519</v>
      </c>
      <c r="G63" s="9">
        <v>2453245.5229</v>
      </c>
      <c r="H63" s="9">
        <f t="shared" si="0"/>
        <v>0.10488351679907737</v>
      </c>
      <c r="I63" s="6" t="s">
        <v>18</v>
      </c>
      <c r="J63" s="11">
        <v>9.81</v>
      </c>
      <c r="K63" s="6">
        <v>9.8</v>
      </c>
      <c r="L63" s="6">
        <v>4</v>
      </c>
      <c r="M63" s="6"/>
      <c r="N63" s="6" t="s">
        <v>29</v>
      </c>
    </row>
    <row r="64" spans="2:14" ht="12.75">
      <c r="B64" s="6">
        <v>56</v>
      </c>
      <c r="C64" s="7">
        <v>38227</v>
      </c>
      <c r="D64" s="4">
        <v>0.1884259259259259</v>
      </c>
      <c r="E64" s="8">
        <v>38227.02175925926</v>
      </c>
      <c r="F64" s="9">
        <v>2453245.5218</v>
      </c>
      <c r="G64" s="9">
        <v>2453245.5257</v>
      </c>
      <c r="H64" s="9">
        <f t="shared" si="0"/>
        <v>0.1133199958348996</v>
      </c>
      <c r="I64" s="6" t="s">
        <v>23</v>
      </c>
      <c r="J64" s="11">
        <v>9.64</v>
      </c>
      <c r="K64" s="6">
        <v>9.7</v>
      </c>
      <c r="L64" s="6">
        <v>3.5</v>
      </c>
      <c r="M64" s="6"/>
      <c r="N64" s="6" t="s">
        <v>29</v>
      </c>
    </row>
    <row r="65" spans="2:14" ht="12.75">
      <c r="B65" s="6">
        <v>57</v>
      </c>
      <c r="C65" s="7">
        <v>38227</v>
      </c>
      <c r="D65" s="3">
        <v>0.18958333333333333</v>
      </c>
      <c r="E65" s="8">
        <v>38227.02291666667</v>
      </c>
      <c r="F65" s="9">
        <v>2453245.5229</v>
      </c>
      <c r="G65" s="9">
        <v>2453245.5268</v>
      </c>
      <c r="H65" s="9">
        <f t="shared" si="0"/>
        <v>0.11663432698492215</v>
      </c>
      <c r="I65" s="6" t="s">
        <v>10</v>
      </c>
      <c r="J65" s="11">
        <v>9.48</v>
      </c>
      <c r="K65" s="6">
        <v>9.5</v>
      </c>
      <c r="L65" s="6">
        <v>4</v>
      </c>
      <c r="M65" s="6"/>
      <c r="N65" s="6" t="s">
        <v>29</v>
      </c>
    </row>
    <row r="66" spans="2:14" ht="12.75">
      <c r="B66" s="6">
        <v>58</v>
      </c>
      <c r="C66" s="7">
        <v>38227</v>
      </c>
      <c r="D66" s="3">
        <v>0.19236111111111112</v>
      </c>
      <c r="E66" s="8">
        <v>38227.02569444444</v>
      </c>
      <c r="F66" s="9">
        <v>2453245.5257</v>
      </c>
      <c r="G66" s="9">
        <v>2453245.5296</v>
      </c>
      <c r="H66" s="9">
        <f t="shared" si="0"/>
        <v>0.12507080602074439</v>
      </c>
      <c r="I66" s="6" t="s">
        <v>47</v>
      </c>
      <c r="J66" s="11">
        <v>9.45</v>
      </c>
      <c r="K66" s="6">
        <v>9.5</v>
      </c>
      <c r="L66" s="6">
        <v>3.5</v>
      </c>
      <c r="M66" s="6"/>
      <c r="N66" s="6" t="s">
        <v>29</v>
      </c>
    </row>
    <row r="67" spans="2:14" ht="12.75">
      <c r="B67" s="6">
        <v>59</v>
      </c>
      <c r="C67" s="7">
        <v>38227</v>
      </c>
      <c r="D67" s="4">
        <v>0.20034722222222223</v>
      </c>
      <c r="E67" s="8">
        <v>38227.033680555556</v>
      </c>
      <c r="F67" s="9">
        <v>2453245.5337</v>
      </c>
      <c r="G67" s="9">
        <v>2453245.5376</v>
      </c>
      <c r="H67" s="9">
        <f t="shared" si="0"/>
        <v>0.14917503243873398</v>
      </c>
      <c r="I67" s="6" t="s">
        <v>48</v>
      </c>
      <c r="J67" s="11">
        <v>9.43</v>
      </c>
      <c r="K67" s="6">
        <v>9.4</v>
      </c>
      <c r="L67" s="6">
        <v>3</v>
      </c>
      <c r="M67" s="6" t="s">
        <v>52</v>
      </c>
      <c r="N67" s="6" t="s">
        <v>29</v>
      </c>
    </row>
    <row r="68" spans="2:14" ht="12.75">
      <c r="B68" s="6">
        <v>60</v>
      </c>
      <c r="C68" s="7">
        <v>38227</v>
      </c>
      <c r="D68" s="3">
        <v>0.2034722222222222</v>
      </c>
      <c r="E68" s="8">
        <v>38227.03680555556</v>
      </c>
      <c r="F68" s="9">
        <v>2453245.5368</v>
      </c>
      <c r="G68" s="9">
        <v>2453245.5407</v>
      </c>
      <c r="H68" s="9">
        <f t="shared" si="0"/>
        <v>0.15851541984250161</v>
      </c>
      <c r="I68" s="6" t="s">
        <v>44</v>
      </c>
      <c r="J68" s="11">
        <v>9.42</v>
      </c>
      <c r="K68" s="6">
        <v>9.4</v>
      </c>
      <c r="L68" s="6">
        <v>3.5</v>
      </c>
      <c r="M68" s="6"/>
      <c r="N68" s="6" t="s">
        <v>29</v>
      </c>
    </row>
    <row r="69" spans="2:14" ht="12.75">
      <c r="B69" s="6">
        <v>61</v>
      </c>
      <c r="C69" s="7">
        <v>38227</v>
      </c>
      <c r="D69" s="3">
        <v>0.20972222222222223</v>
      </c>
      <c r="E69" s="8">
        <v>38227.04305555556</v>
      </c>
      <c r="F69" s="9">
        <v>2453245.5431</v>
      </c>
      <c r="G69" s="9">
        <v>2453245.547</v>
      </c>
      <c r="H69" s="9">
        <f t="shared" si="0"/>
        <v>0.17749749837469153</v>
      </c>
      <c r="I69" s="6" t="s">
        <v>44</v>
      </c>
      <c r="J69" s="11">
        <v>9.42</v>
      </c>
      <c r="K69" s="6">
        <v>9.4</v>
      </c>
      <c r="L69" s="6">
        <v>3</v>
      </c>
      <c r="M69" s="6" t="s">
        <v>40</v>
      </c>
      <c r="N69" s="6" t="s">
        <v>29</v>
      </c>
    </row>
    <row r="70" spans="2:14" ht="12.75">
      <c r="B70" s="6">
        <v>62</v>
      </c>
      <c r="C70" s="7">
        <v>38235</v>
      </c>
      <c r="D70" s="3">
        <v>0.016666666666666666</v>
      </c>
      <c r="E70" s="8">
        <v>38234.85</v>
      </c>
      <c r="F70" s="9">
        <v>2453253.35</v>
      </c>
      <c r="G70" s="9">
        <v>2453253.3542</v>
      </c>
      <c r="H70" s="9">
        <f t="shared" si="0"/>
        <v>0.7008123120963319</v>
      </c>
      <c r="I70" s="6" t="s">
        <v>44</v>
      </c>
      <c r="J70" s="11">
        <v>9.42</v>
      </c>
      <c r="K70" s="14">
        <v>9.42</v>
      </c>
      <c r="L70" s="6">
        <v>3</v>
      </c>
      <c r="M70" s="6" t="s">
        <v>27</v>
      </c>
      <c r="N70" s="6" t="s">
        <v>29</v>
      </c>
    </row>
    <row r="71" spans="2:14" ht="12.75">
      <c r="B71" s="6">
        <v>63</v>
      </c>
      <c r="C71" s="7">
        <v>38235</v>
      </c>
      <c r="D71" s="3">
        <v>0.05069444444444445</v>
      </c>
      <c r="E71" s="8">
        <v>38234.88402777778</v>
      </c>
      <c r="F71" s="9">
        <v>2453253.384</v>
      </c>
      <c r="G71" s="9">
        <v>2453253.3882</v>
      </c>
      <c r="H71" s="9">
        <f t="shared" si="0"/>
        <v>0.8032552754250446</v>
      </c>
      <c r="I71" s="6" t="s">
        <v>55</v>
      </c>
      <c r="J71" s="11">
        <v>9.4</v>
      </c>
      <c r="K71" s="14">
        <v>9.4</v>
      </c>
      <c r="L71" s="6">
        <v>3</v>
      </c>
      <c r="M71" s="6" t="s">
        <v>27</v>
      </c>
      <c r="N71" s="6" t="s">
        <v>29</v>
      </c>
    </row>
    <row r="72" spans="2:14" ht="12.75">
      <c r="B72" s="6">
        <v>64</v>
      </c>
      <c r="C72" s="7">
        <v>38235</v>
      </c>
      <c r="D72" s="3">
        <v>0.07569444444444444</v>
      </c>
      <c r="E72" s="8">
        <v>38234.90902777778</v>
      </c>
      <c r="F72" s="9">
        <v>2453253.409</v>
      </c>
      <c r="G72" s="9">
        <v>2453253.4132</v>
      </c>
      <c r="H72" s="9">
        <f t="shared" si="0"/>
        <v>0.8785809835073906</v>
      </c>
      <c r="I72" s="6" t="s">
        <v>56</v>
      </c>
      <c r="J72" s="11">
        <v>9.44</v>
      </c>
      <c r="K72" s="14">
        <v>9.44</v>
      </c>
      <c r="L72" s="6">
        <v>3</v>
      </c>
      <c r="M72" s="6" t="s">
        <v>27</v>
      </c>
      <c r="N72" s="6" t="s">
        <v>29</v>
      </c>
    </row>
    <row r="73" spans="2:14" ht="12.75">
      <c r="B73" s="6">
        <v>65</v>
      </c>
      <c r="C73" s="7">
        <v>38235</v>
      </c>
      <c r="D73" s="3">
        <v>0.08472222222222221</v>
      </c>
      <c r="E73" s="8">
        <v>38234.91805555556</v>
      </c>
      <c r="F73" s="9">
        <v>2453253.4181</v>
      </c>
      <c r="G73" s="9">
        <v>2453253.4223</v>
      </c>
      <c r="H73" s="9">
        <f t="shared" si="0"/>
        <v>0.9059995424785257</v>
      </c>
      <c r="I73" s="6" t="s">
        <v>19</v>
      </c>
      <c r="J73" s="11">
        <v>9.6</v>
      </c>
      <c r="K73" s="14">
        <v>9.6</v>
      </c>
      <c r="L73" s="6">
        <v>3.5</v>
      </c>
      <c r="M73" s="6" t="s">
        <v>27</v>
      </c>
      <c r="N73" s="6" t="s">
        <v>29</v>
      </c>
    </row>
    <row r="74" spans="2:14" ht="12.75">
      <c r="B74" s="6">
        <v>66</v>
      </c>
      <c r="C74" s="7">
        <v>38235</v>
      </c>
      <c r="D74" s="3">
        <v>0.09236111111111112</v>
      </c>
      <c r="E74" s="8">
        <v>38234.92569444444</v>
      </c>
      <c r="F74" s="9">
        <v>2453253.4257</v>
      </c>
      <c r="G74" s="9">
        <v>2453253.4299</v>
      </c>
      <c r="H74" s="9">
        <f t="shared" si="0"/>
        <v>0.9288985568039152</v>
      </c>
      <c r="I74" s="6" t="s">
        <v>57</v>
      </c>
      <c r="J74" s="11">
        <v>10.11</v>
      </c>
      <c r="K74" s="14">
        <v>10.11</v>
      </c>
      <c r="L74" s="6">
        <v>3</v>
      </c>
      <c r="M74" s="6" t="s">
        <v>27</v>
      </c>
      <c r="N74" s="6" t="s">
        <v>29</v>
      </c>
    </row>
    <row r="75" spans="2:14" ht="12.75">
      <c r="B75" s="6">
        <v>67</v>
      </c>
      <c r="C75" s="7">
        <v>38235</v>
      </c>
      <c r="D75" s="4">
        <v>0.09618055555555556</v>
      </c>
      <c r="E75" s="8">
        <v>38234.93020833333</v>
      </c>
      <c r="F75" s="9">
        <v>2453253.4295</v>
      </c>
      <c r="G75" s="9">
        <v>2453253.4337</v>
      </c>
      <c r="H75" s="9">
        <f aca="true" t="shared" si="1" ref="H75:H115">(G75-$I$5)/$I$6-INT((G75-$I$5)/$I$6)</f>
        <v>0.9403480646681146</v>
      </c>
      <c r="I75" s="6" t="s">
        <v>13</v>
      </c>
      <c r="J75" s="11">
        <v>10.31</v>
      </c>
      <c r="K75" s="14">
        <v>10.31</v>
      </c>
      <c r="L75" s="6">
        <v>2.5</v>
      </c>
      <c r="M75" s="6" t="s">
        <v>27</v>
      </c>
      <c r="N75" s="6" t="s">
        <v>29</v>
      </c>
    </row>
    <row r="76" spans="2:14" ht="12.75">
      <c r="B76" s="6">
        <v>68</v>
      </c>
      <c r="C76" s="7">
        <v>38235</v>
      </c>
      <c r="D76" s="3">
        <v>0.1013888888888889</v>
      </c>
      <c r="E76" s="8">
        <v>38234.93472222222</v>
      </c>
      <c r="F76" s="9">
        <v>2453253.4347</v>
      </c>
      <c r="G76" s="9">
        <v>2453253.4389</v>
      </c>
      <c r="H76" s="9">
        <f t="shared" si="1"/>
        <v>0.956015812050282</v>
      </c>
      <c r="I76" s="6" t="s">
        <v>12</v>
      </c>
      <c r="J76" s="6">
        <v>10.39</v>
      </c>
      <c r="K76" s="14">
        <v>10.39</v>
      </c>
      <c r="L76" s="6">
        <v>4</v>
      </c>
      <c r="M76" s="6" t="s">
        <v>27</v>
      </c>
      <c r="N76" s="6" t="s">
        <v>29</v>
      </c>
    </row>
    <row r="77" spans="2:14" ht="12.75">
      <c r="B77" s="6">
        <v>69</v>
      </c>
      <c r="C77" s="7">
        <v>38235</v>
      </c>
      <c r="D77" s="3">
        <v>0.15555555555555556</v>
      </c>
      <c r="E77" s="8">
        <v>38234.98923611111</v>
      </c>
      <c r="F77" s="9">
        <v>2453253.4889</v>
      </c>
      <c r="G77" s="9">
        <v>2453253.4931</v>
      </c>
      <c r="H77" s="9">
        <f t="shared" si="1"/>
        <v>0.11932194817177333</v>
      </c>
      <c r="I77" s="6" t="s">
        <v>57</v>
      </c>
      <c r="J77" s="11">
        <v>10.11</v>
      </c>
      <c r="K77" s="14">
        <v>10.11</v>
      </c>
      <c r="L77" s="6">
        <v>3</v>
      </c>
      <c r="M77" s="6" t="s">
        <v>27</v>
      </c>
      <c r="N77" s="6" t="s">
        <v>29</v>
      </c>
    </row>
    <row r="78" spans="2:12" ht="12.75">
      <c r="B78" s="6">
        <v>70</v>
      </c>
      <c r="C78" s="7">
        <v>38242</v>
      </c>
      <c r="D78" s="4">
        <v>0.09270833333333334</v>
      </c>
      <c r="E78" s="8">
        <v>38241.92638888889</v>
      </c>
      <c r="F78" s="6">
        <v>2453260.42604</v>
      </c>
      <c r="G78" s="9">
        <v>2453260.430419269</v>
      </c>
      <c r="H78" s="9">
        <f t="shared" si="1"/>
        <v>0.02166147108334826</v>
      </c>
      <c r="I78" s="6" t="s">
        <v>66</v>
      </c>
      <c r="J78" s="6">
        <v>10.43</v>
      </c>
      <c r="K78" s="6">
        <f aca="true" t="shared" si="2" ref="K78:K84">ROUND(J78,1)</f>
        <v>10.4</v>
      </c>
      <c r="L78" s="6">
        <v>3.5</v>
      </c>
    </row>
    <row r="79" spans="2:12" ht="12.75">
      <c r="B79" s="6">
        <v>71</v>
      </c>
      <c r="C79" s="7">
        <v>38242</v>
      </c>
      <c r="D79" s="3">
        <v>0.10277777777777779</v>
      </c>
      <c r="E79" s="8">
        <v>38241.10277777778</v>
      </c>
      <c r="F79" s="6">
        <v>2453260.43611</v>
      </c>
      <c r="G79" s="9">
        <v>2453260.4404892693</v>
      </c>
      <c r="H79" s="9">
        <f t="shared" si="1"/>
        <v>0.05200266734448178</v>
      </c>
      <c r="I79" s="6" t="s">
        <v>42</v>
      </c>
      <c r="J79" s="6">
        <v>10.42</v>
      </c>
      <c r="K79" s="6">
        <f t="shared" si="2"/>
        <v>10.4</v>
      </c>
      <c r="L79" s="6">
        <v>4</v>
      </c>
    </row>
    <row r="80" spans="2:12" ht="12.75">
      <c r="B80" s="6">
        <v>72</v>
      </c>
      <c r="C80" s="7">
        <v>38242</v>
      </c>
      <c r="D80" s="4">
        <v>0.10787037037037038</v>
      </c>
      <c r="E80" s="8">
        <v>38241.94097222222</v>
      </c>
      <c r="F80" s="6">
        <v>2453260.4412</v>
      </c>
      <c r="G80" s="9">
        <v>2453260.445579269</v>
      </c>
      <c r="H80" s="9">
        <f t="shared" si="1"/>
        <v>0.06733898048912579</v>
      </c>
      <c r="I80" s="6" t="s">
        <v>15</v>
      </c>
      <c r="J80" s="6">
        <v>10.25</v>
      </c>
      <c r="K80" s="6">
        <f t="shared" si="2"/>
        <v>10.3</v>
      </c>
      <c r="L80" s="6">
        <v>3.5</v>
      </c>
    </row>
    <row r="81" spans="2:12" ht="12.75">
      <c r="B81" s="6">
        <v>73</v>
      </c>
      <c r="C81" s="7">
        <v>38242</v>
      </c>
      <c r="D81" s="4">
        <v>0.11157407407407406</v>
      </c>
      <c r="E81" s="8">
        <v>38241.94513888889</v>
      </c>
      <c r="F81" s="6">
        <v>2453260.44491</v>
      </c>
      <c r="G81" s="9">
        <v>2453260.4492892693</v>
      </c>
      <c r="H81" s="9">
        <f t="shared" si="1"/>
        <v>0.07851731654454852</v>
      </c>
      <c r="I81" s="6" t="s">
        <v>21</v>
      </c>
      <c r="J81" s="6">
        <v>10.19</v>
      </c>
      <c r="K81" s="6">
        <f t="shared" si="2"/>
        <v>10.2</v>
      </c>
      <c r="L81" s="6">
        <v>3.5</v>
      </c>
    </row>
    <row r="82" spans="2:12" ht="12.75">
      <c r="B82" s="6">
        <v>74</v>
      </c>
      <c r="C82" s="7">
        <v>38242</v>
      </c>
      <c r="D82" s="4">
        <v>0.11979166666666667</v>
      </c>
      <c r="E82" s="8">
        <v>38241.95347222222</v>
      </c>
      <c r="F82" s="6">
        <v>2453260.45313</v>
      </c>
      <c r="G82" s="9">
        <v>2453260.457509269</v>
      </c>
      <c r="H82" s="9">
        <f t="shared" si="1"/>
        <v>0.10328440863133892</v>
      </c>
      <c r="I82" s="6" t="s">
        <v>18</v>
      </c>
      <c r="J82" s="6">
        <v>9.81</v>
      </c>
      <c r="K82" s="6">
        <f t="shared" si="2"/>
        <v>9.8</v>
      </c>
      <c r="L82" s="6">
        <v>3</v>
      </c>
    </row>
    <row r="83" spans="2:12" ht="12.75">
      <c r="B83" s="6">
        <v>75</v>
      </c>
      <c r="C83" s="7">
        <v>38242</v>
      </c>
      <c r="D83" s="4">
        <v>0.12465277777777778</v>
      </c>
      <c r="E83" s="8">
        <v>38241.958333333336</v>
      </c>
      <c r="F83" s="6">
        <v>2453260.45799</v>
      </c>
      <c r="G83" s="9">
        <v>2453260.462369269</v>
      </c>
      <c r="H83" s="9">
        <f t="shared" si="1"/>
        <v>0.11792772699755005</v>
      </c>
      <c r="I83" s="6" t="s">
        <v>10</v>
      </c>
      <c r="J83" s="6">
        <v>9.48</v>
      </c>
      <c r="K83" s="6">
        <f t="shared" si="2"/>
        <v>9.5</v>
      </c>
      <c r="L83" s="6">
        <v>3.5</v>
      </c>
    </row>
    <row r="84" spans="2:14" ht="12.75">
      <c r="B84" s="6">
        <v>76</v>
      </c>
      <c r="C84" s="7">
        <v>38937</v>
      </c>
      <c r="D84" s="3">
        <v>0.061111111111111116</v>
      </c>
      <c r="E84" s="8">
        <v>38936.89444444444</v>
      </c>
      <c r="F84" s="6">
        <v>2453955.39444</v>
      </c>
      <c r="G84" s="9">
        <v>2453955.397362355</v>
      </c>
      <c r="H84" s="9">
        <f t="shared" si="1"/>
        <v>0.9767525432539514</v>
      </c>
      <c r="I84" s="6" t="s">
        <v>59</v>
      </c>
      <c r="J84" s="6">
        <v>10.45</v>
      </c>
      <c r="K84" s="6">
        <f t="shared" si="2"/>
        <v>10.5</v>
      </c>
      <c r="L84" s="6">
        <v>3.5</v>
      </c>
      <c r="N84" s="6" t="s">
        <v>65</v>
      </c>
    </row>
    <row r="85" spans="2:14" ht="12.75">
      <c r="B85" s="6">
        <v>77</v>
      </c>
      <c r="C85" s="7">
        <v>38937</v>
      </c>
      <c r="D85" s="3">
        <v>0.06875</v>
      </c>
      <c r="E85" s="8">
        <v>38936.902083333334</v>
      </c>
      <c r="F85" s="6">
        <v>2453955.40208</v>
      </c>
      <c r="G85" s="9">
        <v>2453955.405002355</v>
      </c>
      <c r="H85" s="9">
        <f t="shared" si="1"/>
        <v>0.9997720796304748</v>
      </c>
      <c r="I85" s="6" t="s">
        <v>60</v>
      </c>
      <c r="J85" s="11">
        <v>10.44</v>
      </c>
      <c r="K85" s="6">
        <f aca="true" t="shared" si="3" ref="K85:K113">ROUND(J85,1)</f>
        <v>10.4</v>
      </c>
      <c r="L85" s="6">
        <v>3.5</v>
      </c>
      <c r="N85" s="6" t="s">
        <v>65</v>
      </c>
    </row>
    <row r="86" spans="2:14" ht="12.75">
      <c r="B86" s="6">
        <v>78</v>
      </c>
      <c r="C86" s="7">
        <v>38937</v>
      </c>
      <c r="D86" s="3">
        <v>0.075</v>
      </c>
      <c r="E86" s="8">
        <v>38936.90833333333</v>
      </c>
      <c r="F86" s="6">
        <v>2453955.40833</v>
      </c>
      <c r="G86" s="9">
        <v>2453955.411252355</v>
      </c>
      <c r="H86" s="9">
        <f t="shared" si="1"/>
        <v>0.018603507001898834</v>
      </c>
      <c r="I86" s="6" t="s">
        <v>59</v>
      </c>
      <c r="J86" s="6">
        <v>10.45</v>
      </c>
      <c r="K86" s="6">
        <f t="shared" si="3"/>
        <v>10.5</v>
      </c>
      <c r="L86" s="6">
        <v>3.5</v>
      </c>
      <c r="N86" s="6" t="s">
        <v>65</v>
      </c>
    </row>
    <row r="87" spans="2:14" ht="12.75">
      <c r="B87" s="6">
        <v>79</v>
      </c>
      <c r="C87" s="7">
        <v>38937</v>
      </c>
      <c r="D87" s="4">
        <v>0.08449074074074074</v>
      </c>
      <c r="E87" s="8">
        <v>38936.91805555556</v>
      </c>
      <c r="F87" s="6">
        <v>2453955.41782</v>
      </c>
      <c r="G87" s="9">
        <v>2453955.4207423553</v>
      </c>
      <c r="H87" s="9">
        <f t="shared" si="1"/>
        <v>0.04719714614975601</v>
      </c>
      <c r="I87" s="6" t="s">
        <v>61</v>
      </c>
      <c r="J87" s="6">
        <v>10.32</v>
      </c>
      <c r="K87" s="6">
        <f t="shared" si="3"/>
        <v>10.3</v>
      </c>
      <c r="L87" s="6">
        <v>3</v>
      </c>
      <c r="N87" s="6" t="s">
        <v>65</v>
      </c>
    </row>
    <row r="88" spans="2:14" ht="12.75">
      <c r="B88" s="6">
        <v>80</v>
      </c>
      <c r="C88" s="7">
        <v>38937</v>
      </c>
      <c r="D88" s="4">
        <v>0.0880787037037037</v>
      </c>
      <c r="E88" s="8">
        <v>38936.92152777778</v>
      </c>
      <c r="F88" s="6">
        <v>2453955.42141</v>
      </c>
      <c r="G88" s="9">
        <v>2453955.424332355</v>
      </c>
      <c r="H88" s="9">
        <f t="shared" si="1"/>
        <v>0.058013917454900366</v>
      </c>
      <c r="I88" s="6" t="s">
        <v>22</v>
      </c>
      <c r="J88" s="6">
        <v>10.16</v>
      </c>
      <c r="K88" s="6">
        <f t="shared" si="3"/>
        <v>10.2</v>
      </c>
      <c r="L88" s="6">
        <v>3.5</v>
      </c>
      <c r="N88" s="6" t="s">
        <v>65</v>
      </c>
    </row>
    <row r="89" spans="2:14" ht="12.75">
      <c r="B89" s="6">
        <v>81</v>
      </c>
      <c r="C89" s="7">
        <v>38937</v>
      </c>
      <c r="D89" s="3">
        <v>0.09166666666666667</v>
      </c>
      <c r="E89" s="8">
        <v>38936.925</v>
      </c>
      <c r="F89" s="6">
        <v>2453955.425</v>
      </c>
      <c r="G89" s="9">
        <v>2453955.427922355</v>
      </c>
      <c r="H89" s="9">
        <f t="shared" si="1"/>
        <v>0.06883068876004472</v>
      </c>
      <c r="I89" s="6" t="s">
        <v>62</v>
      </c>
      <c r="J89" s="6">
        <v>9.83</v>
      </c>
      <c r="K89" s="6">
        <f t="shared" si="3"/>
        <v>9.8</v>
      </c>
      <c r="L89" s="6">
        <v>3.5</v>
      </c>
      <c r="N89" s="6" t="s">
        <v>65</v>
      </c>
    </row>
    <row r="90" spans="2:14" ht="12.75">
      <c r="B90" s="6">
        <v>82</v>
      </c>
      <c r="C90" s="7">
        <v>38937</v>
      </c>
      <c r="D90" s="3">
        <v>0.09375</v>
      </c>
      <c r="E90" s="8">
        <v>38936.927083333336</v>
      </c>
      <c r="F90" s="6">
        <v>2453955.42708</v>
      </c>
      <c r="G90" s="9">
        <v>2453955.430002355</v>
      </c>
      <c r="H90" s="9">
        <f t="shared" si="1"/>
        <v>0.07509778771282072</v>
      </c>
      <c r="I90" s="6" t="s">
        <v>23</v>
      </c>
      <c r="J90" s="6">
        <v>9.64</v>
      </c>
      <c r="K90" s="6">
        <f t="shared" si="3"/>
        <v>9.6</v>
      </c>
      <c r="L90" s="6">
        <v>3</v>
      </c>
      <c r="N90" s="6" t="s">
        <v>65</v>
      </c>
    </row>
    <row r="91" spans="2:14" ht="12.75">
      <c r="B91" s="6">
        <v>83</v>
      </c>
      <c r="C91" s="7">
        <v>38937</v>
      </c>
      <c r="D91" s="3">
        <v>0.09930555555555555</v>
      </c>
      <c r="E91" s="8">
        <v>38936.93263888889</v>
      </c>
      <c r="F91" s="6">
        <v>2453955.43264</v>
      </c>
      <c r="G91" s="9">
        <v>2453955.435562355</v>
      </c>
      <c r="H91" s="9">
        <f t="shared" si="1"/>
        <v>0.09185022513656804</v>
      </c>
      <c r="I91" s="6" t="s">
        <v>10</v>
      </c>
      <c r="J91" s="6">
        <v>9.48</v>
      </c>
      <c r="K91" s="6">
        <f t="shared" si="3"/>
        <v>9.5</v>
      </c>
      <c r="L91" s="6">
        <v>3.5</v>
      </c>
      <c r="N91" s="6" t="s">
        <v>65</v>
      </c>
    </row>
    <row r="92" spans="2:14" ht="12.75">
      <c r="B92" s="6">
        <v>84</v>
      </c>
      <c r="C92" s="7">
        <v>38937</v>
      </c>
      <c r="D92" s="4">
        <v>0.10335648148148148</v>
      </c>
      <c r="E92" s="8">
        <v>38936.93680555555</v>
      </c>
      <c r="F92" s="6">
        <v>2453955.43669</v>
      </c>
      <c r="G92" s="9">
        <v>2453955.439612355</v>
      </c>
      <c r="H92" s="9">
        <f t="shared" si="1"/>
        <v>0.104052990207947</v>
      </c>
      <c r="I92" s="6" t="s">
        <v>63</v>
      </c>
      <c r="J92" s="6">
        <v>9.42</v>
      </c>
      <c r="K92" s="6">
        <f t="shared" si="3"/>
        <v>9.4</v>
      </c>
      <c r="L92" s="6">
        <v>3.5</v>
      </c>
      <c r="N92" s="6" t="s">
        <v>65</v>
      </c>
    </row>
    <row r="93" spans="2:14" ht="12.75">
      <c r="B93" s="6">
        <v>85</v>
      </c>
      <c r="C93" s="7">
        <v>38937</v>
      </c>
      <c r="D93" s="4">
        <v>0.10590277777777778</v>
      </c>
      <c r="E93" s="8">
        <v>38936.93958333333</v>
      </c>
      <c r="F93" s="6">
        <v>2453955.43924</v>
      </c>
      <c r="G93" s="9">
        <v>2453955.4421623554</v>
      </c>
      <c r="H93" s="9">
        <f t="shared" si="1"/>
        <v>0.11173621343959894</v>
      </c>
      <c r="I93" s="6" t="s">
        <v>63</v>
      </c>
      <c r="J93" s="6">
        <v>9.42</v>
      </c>
      <c r="K93" s="6">
        <f t="shared" si="3"/>
        <v>9.4</v>
      </c>
      <c r="L93" s="6">
        <v>3.5</v>
      </c>
      <c r="N93" s="6" t="s">
        <v>65</v>
      </c>
    </row>
    <row r="94" spans="2:14" ht="12.75">
      <c r="B94" s="6">
        <v>86</v>
      </c>
      <c r="C94" s="7">
        <v>38937</v>
      </c>
      <c r="D94" s="4">
        <v>0.11203703703703705</v>
      </c>
      <c r="E94" s="8">
        <v>38936.94513888889</v>
      </c>
      <c r="F94" s="6">
        <v>2453955.44537</v>
      </c>
      <c r="G94" s="9">
        <v>2453955.448292355</v>
      </c>
      <c r="H94" s="9">
        <f t="shared" si="1"/>
        <v>0.13020607606085832</v>
      </c>
      <c r="I94" s="6" t="s">
        <v>64</v>
      </c>
      <c r="J94" s="6">
        <v>9.39</v>
      </c>
      <c r="K94" s="6">
        <f t="shared" si="3"/>
        <v>9.4</v>
      </c>
      <c r="L94" s="6">
        <v>3.5</v>
      </c>
      <c r="N94" s="6" t="s">
        <v>65</v>
      </c>
    </row>
    <row r="95" spans="2:14" ht="12.75">
      <c r="B95" s="6">
        <v>87</v>
      </c>
      <c r="C95" s="7">
        <v>38937</v>
      </c>
      <c r="D95" s="4">
        <v>0.11828703703703704</v>
      </c>
      <c r="E95" s="8">
        <v>38936.95138888889</v>
      </c>
      <c r="F95" s="6">
        <v>2453955.45162</v>
      </c>
      <c r="G95" s="9">
        <v>2453955.4545406844</v>
      </c>
      <c r="H95" s="9">
        <f t="shared" si="1"/>
        <v>0.14903246928633962</v>
      </c>
      <c r="I95" s="6" t="s">
        <v>64</v>
      </c>
      <c r="J95" s="6">
        <v>9.39</v>
      </c>
      <c r="K95" s="6">
        <f t="shared" si="3"/>
        <v>9.4</v>
      </c>
      <c r="L95" s="6">
        <v>3.5</v>
      </c>
      <c r="N95" s="6" t="s">
        <v>65</v>
      </c>
    </row>
    <row r="96" spans="2:14" ht="12.75">
      <c r="B96" s="6">
        <v>88</v>
      </c>
      <c r="C96" s="7">
        <v>38937</v>
      </c>
      <c r="D96" s="4">
        <v>0.125</v>
      </c>
      <c r="E96" s="8">
        <v>38936.958333333336</v>
      </c>
      <c r="F96" s="6">
        <v>2453955.45833</v>
      </c>
      <c r="G96" s="9">
        <v>2453955.461250684</v>
      </c>
      <c r="H96" s="9">
        <f t="shared" si="1"/>
        <v>0.16924988902110272</v>
      </c>
      <c r="I96" s="6" t="s">
        <v>64</v>
      </c>
      <c r="J96" s="6">
        <v>9.39</v>
      </c>
      <c r="K96" s="6">
        <f t="shared" si="3"/>
        <v>9.4</v>
      </c>
      <c r="L96" s="6">
        <v>3.5</v>
      </c>
      <c r="N96" s="6" t="s">
        <v>65</v>
      </c>
    </row>
    <row r="97" spans="2:14" ht="12.75">
      <c r="B97" s="6">
        <v>89</v>
      </c>
      <c r="C97" s="7">
        <v>38963</v>
      </c>
      <c r="D97" s="3">
        <v>0.030555555555555555</v>
      </c>
      <c r="E97" s="8">
        <v>38962.86388888889</v>
      </c>
      <c r="F97" s="6">
        <v>2453981.36389</v>
      </c>
      <c r="G97" s="9">
        <v>2453981.3680250198</v>
      </c>
      <c r="H97" s="9">
        <f t="shared" si="1"/>
        <v>0.2270950179809006</v>
      </c>
      <c r="I97" s="6" t="s">
        <v>56</v>
      </c>
      <c r="J97" s="6">
        <v>9.44</v>
      </c>
      <c r="K97" s="6">
        <f t="shared" si="3"/>
        <v>9.4</v>
      </c>
      <c r="L97" s="6">
        <v>3</v>
      </c>
      <c r="N97" s="6" t="s">
        <v>65</v>
      </c>
    </row>
    <row r="98" spans="2:14" ht="12.75">
      <c r="B98" s="6">
        <v>90</v>
      </c>
      <c r="C98" s="7">
        <v>38963</v>
      </c>
      <c r="D98" s="3">
        <v>0.034722222222222224</v>
      </c>
      <c r="E98" s="8">
        <v>38962.868055555555</v>
      </c>
      <c r="F98" s="6">
        <v>2453981.36806</v>
      </c>
      <c r="G98" s="9">
        <v>2453981.3721950194</v>
      </c>
      <c r="H98" s="9">
        <f t="shared" si="1"/>
        <v>0.2396593449966531</v>
      </c>
      <c r="I98" s="6" t="s">
        <v>67</v>
      </c>
      <c r="J98" s="6">
        <v>9.38</v>
      </c>
      <c r="K98" s="6">
        <f t="shared" si="3"/>
        <v>9.4</v>
      </c>
      <c r="L98" s="6">
        <v>3.5</v>
      </c>
      <c r="N98" s="6" t="s">
        <v>65</v>
      </c>
    </row>
    <row r="99" spans="2:14" ht="12.75">
      <c r="B99" s="6">
        <v>91</v>
      </c>
      <c r="C99" s="7">
        <v>38963</v>
      </c>
      <c r="D99" s="3">
        <v>0.04375</v>
      </c>
      <c r="E99" s="8">
        <v>38962.87708333333</v>
      </c>
      <c r="F99" s="6">
        <v>2453981.37708</v>
      </c>
      <c r="G99" s="9">
        <v>2453981.3812150196</v>
      </c>
      <c r="H99" s="9">
        <f t="shared" si="1"/>
        <v>0.2668368612685299</v>
      </c>
      <c r="I99" s="6" t="s">
        <v>63</v>
      </c>
      <c r="J99" s="6">
        <v>9.42</v>
      </c>
      <c r="K99" s="6">
        <f t="shared" si="3"/>
        <v>9.4</v>
      </c>
      <c r="L99" s="6">
        <v>3.5</v>
      </c>
      <c r="N99" s="6" t="s">
        <v>65</v>
      </c>
    </row>
    <row r="100" spans="2:14" ht="12.75">
      <c r="B100" s="6">
        <v>92</v>
      </c>
      <c r="C100" s="7">
        <v>38963</v>
      </c>
      <c r="D100" s="4">
        <v>0.04988425925925926</v>
      </c>
      <c r="E100" s="8">
        <v>38962.88333333333</v>
      </c>
      <c r="F100" s="6">
        <v>2453981.38322</v>
      </c>
      <c r="G100" s="9">
        <v>2453981.38735502</v>
      </c>
      <c r="H100" s="9">
        <f t="shared" si="1"/>
        <v>0.2853368558053262</v>
      </c>
      <c r="I100" s="6" t="s">
        <v>44</v>
      </c>
      <c r="J100" s="6">
        <v>9.42</v>
      </c>
      <c r="K100" s="6">
        <f t="shared" si="3"/>
        <v>9.4</v>
      </c>
      <c r="L100" s="6">
        <v>3.5</v>
      </c>
      <c r="N100" s="6" t="s">
        <v>65</v>
      </c>
    </row>
    <row r="101" spans="2:14" ht="12.75">
      <c r="B101" s="6">
        <v>93</v>
      </c>
      <c r="C101" s="7">
        <v>38963</v>
      </c>
      <c r="D101" s="4">
        <v>0.05659722222222222</v>
      </c>
      <c r="E101" s="8">
        <v>38962.89027777778</v>
      </c>
      <c r="F101" s="6">
        <v>2453981.38993</v>
      </c>
      <c r="G101" s="9">
        <v>2453981.3940650197</v>
      </c>
      <c r="H101" s="9">
        <f t="shared" si="1"/>
        <v>0.30555427553963455</v>
      </c>
      <c r="I101" s="6" t="s">
        <v>68</v>
      </c>
      <c r="J101" s="6">
        <v>9.58</v>
      </c>
      <c r="K101" s="6">
        <f t="shared" si="3"/>
        <v>9.6</v>
      </c>
      <c r="L101" s="6">
        <v>4</v>
      </c>
      <c r="N101" s="6" t="s">
        <v>65</v>
      </c>
    </row>
    <row r="102" spans="2:14" ht="12.75">
      <c r="B102" s="6">
        <v>94</v>
      </c>
      <c r="C102" s="7">
        <v>38963</v>
      </c>
      <c r="D102" s="4">
        <v>0.058912037037037034</v>
      </c>
      <c r="E102" s="8">
        <v>38962.89236111111</v>
      </c>
      <c r="F102" s="6">
        <v>2453981.39225</v>
      </c>
      <c r="G102" s="9">
        <v>2453981.3963850196</v>
      </c>
      <c r="H102" s="9">
        <f t="shared" si="1"/>
        <v>0.31254450118694876</v>
      </c>
      <c r="I102" s="6" t="s">
        <v>69</v>
      </c>
      <c r="J102" s="6">
        <v>9.66</v>
      </c>
      <c r="K102" s="6">
        <f t="shared" si="3"/>
        <v>9.7</v>
      </c>
      <c r="L102" s="6">
        <v>3</v>
      </c>
      <c r="N102" s="6" t="s">
        <v>65</v>
      </c>
    </row>
    <row r="103" spans="2:14" ht="12.75">
      <c r="B103" s="6">
        <v>95</v>
      </c>
      <c r="C103" s="7">
        <v>38963</v>
      </c>
      <c r="D103" s="4">
        <v>0.07013888888888889</v>
      </c>
      <c r="E103" s="8">
        <v>38962.90347222222</v>
      </c>
      <c r="F103" s="6">
        <v>2453981.40347</v>
      </c>
      <c r="G103" s="9">
        <v>2453981.4076050194</v>
      </c>
      <c r="H103" s="9">
        <f t="shared" si="1"/>
        <v>0.3463506783559751</v>
      </c>
      <c r="I103" s="6" t="s">
        <v>69</v>
      </c>
      <c r="J103" s="6">
        <v>9.66</v>
      </c>
      <c r="K103" s="6">
        <f t="shared" si="3"/>
        <v>9.7</v>
      </c>
      <c r="L103" s="6">
        <v>3</v>
      </c>
      <c r="M103" t="s">
        <v>70</v>
      </c>
      <c r="N103" s="6" t="s">
        <v>65</v>
      </c>
    </row>
    <row r="104" spans="2:14" ht="12.75">
      <c r="B104" s="6">
        <v>96</v>
      </c>
      <c r="C104" s="7">
        <v>38963</v>
      </c>
      <c r="D104" s="4">
        <v>0.07453703703703704</v>
      </c>
      <c r="E104" s="8">
        <v>38962.907638888886</v>
      </c>
      <c r="F104" s="6">
        <v>2453981.40787</v>
      </c>
      <c r="G104" s="9">
        <v>2453981.41200502</v>
      </c>
      <c r="H104" s="9">
        <f t="shared" si="1"/>
        <v>0.3596080043589609</v>
      </c>
      <c r="I104" s="6" t="s">
        <v>71</v>
      </c>
      <c r="J104" s="6">
        <v>9.69</v>
      </c>
      <c r="K104" s="6">
        <f t="shared" si="3"/>
        <v>9.7</v>
      </c>
      <c r="L104" s="6">
        <v>2.5</v>
      </c>
      <c r="M104" t="s">
        <v>70</v>
      </c>
      <c r="N104" s="6" t="s">
        <v>65</v>
      </c>
    </row>
    <row r="105" spans="2:14" ht="12.75">
      <c r="B105" s="6">
        <v>97</v>
      </c>
      <c r="C105" s="7">
        <v>38963</v>
      </c>
      <c r="D105" s="4">
        <v>0.07847222222222222</v>
      </c>
      <c r="E105" s="8">
        <v>38962.91180555556</v>
      </c>
      <c r="F105" s="6">
        <v>2453981.41181</v>
      </c>
      <c r="G105" s="9">
        <v>2453981.4159450196</v>
      </c>
      <c r="H105" s="9">
        <f t="shared" si="1"/>
        <v>0.3714793351928165</v>
      </c>
      <c r="I105" s="6" t="s">
        <v>72</v>
      </c>
      <c r="J105" s="6">
        <v>9.81</v>
      </c>
      <c r="K105" s="6">
        <f t="shared" si="3"/>
        <v>9.8</v>
      </c>
      <c r="L105" s="6">
        <v>4</v>
      </c>
      <c r="N105" s="6" t="s">
        <v>65</v>
      </c>
    </row>
    <row r="106" spans="2:14" ht="12.75">
      <c r="B106" s="6">
        <v>98</v>
      </c>
      <c r="C106" s="7">
        <v>38963</v>
      </c>
      <c r="D106" s="4">
        <v>0.08125</v>
      </c>
      <c r="E106" s="8">
        <v>38962.91458333333</v>
      </c>
      <c r="F106" s="6">
        <v>2453981.41458</v>
      </c>
      <c r="G106" s="9">
        <v>2453981.4187150197</v>
      </c>
      <c r="H106" s="9">
        <f t="shared" si="1"/>
        <v>0.37982542409326925</v>
      </c>
      <c r="I106" s="6" t="s">
        <v>72</v>
      </c>
      <c r="J106" s="6">
        <v>9.81</v>
      </c>
      <c r="K106" s="6">
        <f t="shared" si="3"/>
        <v>9.8</v>
      </c>
      <c r="L106" s="6">
        <v>3</v>
      </c>
      <c r="N106" s="6" t="s">
        <v>65</v>
      </c>
    </row>
    <row r="107" spans="2:14" ht="12.75">
      <c r="B107" s="6">
        <v>99</v>
      </c>
      <c r="C107" s="7">
        <v>38963</v>
      </c>
      <c r="D107" s="4">
        <v>0.08865740740740741</v>
      </c>
      <c r="E107" s="8">
        <v>38962.92222222222</v>
      </c>
      <c r="F107" s="6">
        <v>2453981.42199</v>
      </c>
      <c r="G107" s="9">
        <v>2453981.42612502</v>
      </c>
      <c r="H107" s="9">
        <f t="shared" si="1"/>
        <v>0.4021519642883504</v>
      </c>
      <c r="I107" s="6" t="s">
        <v>73</v>
      </c>
      <c r="J107" s="6">
        <v>9.85</v>
      </c>
      <c r="K107" s="6">
        <f t="shared" si="3"/>
        <v>9.9</v>
      </c>
      <c r="L107" s="6">
        <v>4</v>
      </c>
      <c r="N107" s="6" t="s">
        <v>65</v>
      </c>
    </row>
    <row r="108" spans="2:14" ht="12.75">
      <c r="B108" s="6">
        <v>100</v>
      </c>
      <c r="C108" s="7">
        <v>38963</v>
      </c>
      <c r="D108" s="4">
        <v>0.09502314814814815</v>
      </c>
      <c r="E108" s="8">
        <v>38962.92847222222</v>
      </c>
      <c r="F108" s="6">
        <v>2453981.42836</v>
      </c>
      <c r="G108" s="9">
        <v>2453981.4324950194</v>
      </c>
      <c r="H108" s="9">
        <f t="shared" si="1"/>
        <v>0.4213449536036933</v>
      </c>
      <c r="I108" s="6" t="s">
        <v>74</v>
      </c>
      <c r="J108" s="6">
        <v>9.81</v>
      </c>
      <c r="K108" s="6">
        <f t="shared" si="3"/>
        <v>9.8</v>
      </c>
      <c r="L108" s="6">
        <v>3</v>
      </c>
      <c r="N108" s="6" t="s">
        <v>65</v>
      </c>
    </row>
    <row r="109" spans="2:14" ht="12.75">
      <c r="B109" s="6">
        <v>101</v>
      </c>
      <c r="C109" s="7">
        <v>38963</v>
      </c>
      <c r="D109" s="4">
        <v>0.10104166666666665</v>
      </c>
      <c r="E109" s="8">
        <v>38962.93472222222</v>
      </c>
      <c r="F109" s="6">
        <v>2453981.43438</v>
      </c>
      <c r="G109" s="9">
        <v>2453981.4385150196</v>
      </c>
      <c r="H109" s="9">
        <f t="shared" si="1"/>
        <v>0.4394833847936752</v>
      </c>
      <c r="I109" s="6" t="s">
        <v>75</v>
      </c>
      <c r="J109" s="6">
        <v>9.87</v>
      </c>
      <c r="K109" s="6">
        <f t="shared" si="3"/>
        <v>9.9</v>
      </c>
      <c r="L109" s="6">
        <v>3.5</v>
      </c>
      <c r="N109" s="6" t="s">
        <v>65</v>
      </c>
    </row>
    <row r="110" spans="2:14" ht="12.75">
      <c r="B110" s="6">
        <v>102</v>
      </c>
      <c r="C110" s="7">
        <v>38963</v>
      </c>
      <c r="D110" s="4">
        <v>0.10891203703703704</v>
      </c>
      <c r="E110" s="8">
        <v>38962.94236111111</v>
      </c>
      <c r="F110" s="6">
        <v>2453981.44225</v>
      </c>
      <c r="G110" s="9">
        <v>2453981.4463850195</v>
      </c>
      <c r="H110" s="9">
        <f t="shared" si="1"/>
        <v>0.4631959173516407</v>
      </c>
      <c r="I110" s="6" t="s">
        <v>20</v>
      </c>
      <c r="J110" s="6">
        <v>10.25</v>
      </c>
      <c r="K110" s="6">
        <f t="shared" si="3"/>
        <v>10.3</v>
      </c>
      <c r="L110" s="6">
        <v>3</v>
      </c>
      <c r="N110" s="6" t="s">
        <v>65</v>
      </c>
    </row>
    <row r="111" spans="2:14" ht="12.75">
      <c r="B111" s="6">
        <v>103</v>
      </c>
      <c r="C111" s="7">
        <v>38963</v>
      </c>
      <c r="D111" s="4">
        <v>0.11284722222222222</v>
      </c>
      <c r="E111" s="8">
        <v>38962.94652777778</v>
      </c>
      <c r="F111" s="6">
        <v>2453981.44618</v>
      </c>
      <c r="G111" s="9">
        <v>2453981.4503150196</v>
      </c>
      <c r="H111" s="9">
        <f t="shared" si="1"/>
        <v>0.4750371190757505</v>
      </c>
      <c r="I111" s="6" t="s">
        <v>76</v>
      </c>
      <c r="J111" s="6">
        <v>10.39</v>
      </c>
      <c r="K111" s="6">
        <f t="shared" si="3"/>
        <v>10.4</v>
      </c>
      <c r="L111" s="11">
        <v>3.5</v>
      </c>
      <c r="N111" s="6" t="s">
        <v>65</v>
      </c>
    </row>
    <row r="112" spans="2:14" ht="12.75">
      <c r="B112" s="6">
        <v>104</v>
      </c>
      <c r="C112" s="7">
        <v>38963</v>
      </c>
      <c r="D112" s="4">
        <v>0.11655092592592593</v>
      </c>
      <c r="E112" s="8">
        <v>38962.95</v>
      </c>
      <c r="F112" s="6">
        <v>2453981.44988</v>
      </c>
      <c r="G112" s="9">
        <v>2453981.4540228383</v>
      </c>
      <c r="H112" s="9">
        <f t="shared" si="1"/>
        <v>0.48620888183904754</v>
      </c>
      <c r="I112" s="6" t="s">
        <v>76</v>
      </c>
      <c r="J112" s="6">
        <v>10.39</v>
      </c>
      <c r="K112" s="6">
        <f t="shared" si="3"/>
        <v>10.4</v>
      </c>
      <c r="L112" s="11">
        <v>4</v>
      </c>
      <c r="N112" s="6" t="s">
        <v>65</v>
      </c>
    </row>
    <row r="113" spans="2:14" ht="12.75">
      <c r="B113" s="6">
        <v>105</v>
      </c>
      <c r="C113" s="7">
        <v>38963</v>
      </c>
      <c r="D113" s="4">
        <v>0.12083333333333333</v>
      </c>
      <c r="E113" s="8">
        <v>38962.95416666667</v>
      </c>
      <c r="F113" s="6">
        <v>2453981.45417</v>
      </c>
      <c r="G113" s="9">
        <v>2453981.458312838</v>
      </c>
      <c r="H113" s="9">
        <f t="shared" si="1"/>
        <v>0.4991347722016144</v>
      </c>
      <c r="I113" s="6" t="s">
        <v>77</v>
      </c>
      <c r="J113" s="6">
        <v>10.42</v>
      </c>
      <c r="K113" s="6">
        <f t="shared" si="3"/>
        <v>10.4</v>
      </c>
      <c r="L113" s="11">
        <v>3.5</v>
      </c>
      <c r="N113" s="6" t="s">
        <v>65</v>
      </c>
    </row>
    <row r="114" spans="2:14" ht="12.75">
      <c r="B114" s="6">
        <v>106</v>
      </c>
      <c r="C114" s="7">
        <v>38963</v>
      </c>
      <c r="D114" s="4">
        <v>0.12395833333333334</v>
      </c>
      <c r="E114" s="8">
        <v>38962.95763888889</v>
      </c>
      <c r="F114" s="6">
        <v>2453981.45729</v>
      </c>
      <c r="G114" s="9">
        <v>2453981.461432838</v>
      </c>
      <c r="H114" s="9">
        <f t="shared" si="1"/>
        <v>0.5085354206307784</v>
      </c>
      <c r="I114" s="6" t="s">
        <v>76</v>
      </c>
      <c r="J114" s="6">
        <v>10.39</v>
      </c>
      <c r="K114" s="6">
        <f>ROUND(J114,1)</f>
        <v>10.4</v>
      </c>
      <c r="L114" s="11">
        <v>3.5</v>
      </c>
      <c r="N114" s="6" t="s">
        <v>65</v>
      </c>
    </row>
    <row r="115" spans="2:14" ht="12.75">
      <c r="B115" s="6">
        <v>107</v>
      </c>
      <c r="C115" s="7">
        <v>38963</v>
      </c>
      <c r="D115" s="4">
        <v>0.12789351851851852</v>
      </c>
      <c r="E115" s="8">
        <v>38962.96111111111</v>
      </c>
      <c r="F115" s="6">
        <v>2453981.46123</v>
      </c>
      <c r="G115" s="9">
        <v>2453981.465372838</v>
      </c>
      <c r="H115" s="9">
        <f t="shared" si="1"/>
        <v>0.5204067528679843</v>
      </c>
      <c r="I115" s="6" t="s">
        <v>78</v>
      </c>
      <c r="J115" s="6">
        <v>10.37</v>
      </c>
      <c r="K115" s="6">
        <f>ROUND(J115,1)</f>
        <v>10.4</v>
      </c>
      <c r="L115" s="11">
        <v>3.5</v>
      </c>
      <c r="N115" s="6" t="s">
        <v>65</v>
      </c>
    </row>
  </sheetData>
  <mergeCells count="1">
    <mergeCell ref="B3:J3"/>
  </mergeCells>
  <hyperlinks>
    <hyperlink ref="D5:E5" r:id="rId1" display="Карта окрестностей AAVSO"/>
    <hyperlink ref="D6:E6" r:id="rId2" display="Карта окрестностей по программе Ciel"/>
    <hyperlink ref="M8" r:id="rId3" display="Примечания"/>
    <hyperlink ref="F5:G5" r:id="rId4" display="приведение моментов наблюдений к центру Солнца"/>
    <hyperlink ref="D5" r:id="rId5" display="Карта окрестностей AAVSO"/>
    <hyperlink ref="D6" r:id="rId6" display="Карта окрестностей по программе Ciel"/>
  </hyperlinks>
  <printOptions/>
  <pageMargins left="0.75" right="0.75" top="1" bottom="1" header="0.5" footer="0.5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</cp:lastModifiedBy>
  <dcterms:created xsi:type="dcterms:W3CDTF">1996-10-08T23:32:33Z</dcterms:created>
  <dcterms:modified xsi:type="dcterms:W3CDTF">2006-10-08T14:37:34Z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