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<sst xmlns="http://schemas.openxmlformats.org/spreadsheetml/2006/main" count="535" uniqueCount="143">
  <si>
    <t>№ п/п.</t>
  </si>
  <si>
    <t>Дата</t>
  </si>
  <si>
    <t xml:space="preserve">Момент наблюдения
по всемирному времени (UT)
</t>
  </si>
  <si>
    <t>Момент наблюдения
в JD</t>
  </si>
  <si>
    <t>Оценка
 блеска</t>
  </si>
  <si>
    <t>Степень
уверенности</t>
  </si>
  <si>
    <t>Примечания
(код)</t>
  </si>
  <si>
    <t>Инструмент</t>
  </si>
  <si>
    <t>A1V3B</t>
  </si>
  <si>
    <t>Мицар</t>
  </si>
  <si>
    <t>A3V1B</t>
  </si>
  <si>
    <t>A2V3B</t>
  </si>
  <si>
    <t>Время
(моск.
летнее)</t>
  </si>
  <si>
    <t>V2A3B</t>
  </si>
  <si>
    <t>V=A</t>
  </si>
  <si>
    <t>A2V2B</t>
  </si>
  <si>
    <t>A1V2B</t>
  </si>
  <si>
    <t>Ul</t>
  </si>
  <si>
    <t>H</t>
  </si>
  <si>
    <t>Наблюдения переменной звезды СG Лебедя</t>
  </si>
  <si>
    <r>
      <t>Блеск
с точностью  0,1</t>
    </r>
    <r>
      <rPr>
        <b/>
        <vertAlign val="superscript"/>
        <sz val="10"/>
        <rFont val="Arial"/>
        <family val="2"/>
      </rPr>
      <t>m</t>
    </r>
  </si>
  <si>
    <r>
      <t>Блеск
с точностью  0,01</t>
    </r>
    <r>
      <rPr>
        <b/>
        <vertAlign val="superscript"/>
        <sz val="10"/>
        <rFont val="Arial"/>
        <family val="2"/>
      </rPr>
      <t>m</t>
    </r>
  </si>
  <si>
    <t>V1A3B</t>
  </si>
  <si>
    <t>V=B:</t>
  </si>
  <si>
    <t>B1V5C:</t>
  </si>
  <si>
    <t>Uh</t>
  </si>
  <si>
    <t>A3V2B</t>
  </si>
  <si>
    <t>A2V1B</t>
  </si>
  <si>
    <t>V=B</t>
  </si>
  <si>
    <t>B2V6D:</t>
  </si>
  <si>
    <t>V1A:</t>
  </si>
  <si>
    <t>C1V4D:</t>
  </si>
  <si>
    <t>C1V3D:</t>
  </si>
  <si>
    <t>A1V4B</t>
  </si>
  <si>
    <t>X4V2A</t>
  </si>
  <si>
    <t>X3V2A</t>
  </si>
  <si>
    <t>X3V1A</t>
  </si>
  <si>
    <t>B1V4C</t>
  </si>
  <si>
    <t>B2V3C</t>
  </si>
  <si>
    <t>X4V1A</t>
  </si>
  <si>
    <t>M</t>
  </si>
  <si>
    <t>B3V2C</t>
  </si>
  <si>
    <t>B2V6C</t>
  </si>
  <si>
    <t>Момент наблюдения
в JD, приведённый к центру Солнцу</t>
  </si>
  <si>
    <t>P</t>
  </si>
  <si>
    <r>
      <t>T</t>
    </r>
    <r>
      <rPr>
        <b/>
        <vertAlign val="subscript"/>
        <sz val="10"/>
        <rFont val="Arial"/>
        <family val="2"/>
      </rPr>
      <t>0</t>
    </r>
  </si>
  <si>
    <t>Приведение моментов наблюдений к центру Солнца</t>
  </si>
  <si>
    <t>Формула</t>
  </si>
  <si>
    <t>A</t>
  </si>
  <si>
    <t>B</t>
  </si>
  <si>
    <t>C</t>
  </si>
  <si>
    <t>α</t>
  </si>
  <si>
    <t>δ</t>
  </si>
  <si>
    <t>a</t>
  </si>
  <si>
    <t>b</t>
  </si>
  <si>
    <t>c</t>
  </si>
  <si>
    <t>Момент наблюдения
UT</t>
  </si>
  <si>
    <t>Δ</t>
  </si>
  <si>
    <t xml:space="preserve"> </t>
  </si>
  <si>
    <t>Звезда</t>
  </si>
  <si>
    <t>AB And</t>
  </si>
  <si>
    <t>OO Aql</t>
  </si>
  <si>
    <t>WW Cyg</t>
  </si>
  <si>
    <t>BR Cyg</t>
  </si>
  <si>
    <t>TY Del</t>
  </si>
  <si>
    <t>DM Del</t>
  </si>
  <si>
    <t>CG Cyg</t>
  </si>
  <si>
    <t>RR Lyr</t>
  </si>
  <si>
    <t>Момент наблюдения
в долях периода, 
приведённый к центру Солнца</t>
  </si>
  <si>
    <t>D2V3E</t>
  </si>
  <si>
    <t>D3V5E</t>
  </si>
  <si>
    <t>C1V=D</t>
  </si>
  <si>
    <t>B4V3C</t>
  </si>
  <si>
    <t>B3V7C</t>
  </si>
  <si>
    <t>B2V8C</t>
  </si>
  <si>
    <t>A5V2B</t>
  </si>
  <si>
    <t>A4V2B</t>
  </si>
  <si>
    <t>X5V3A</t>
  </si>
  <si>
    <t>X6V4A</t>
  </si>
  <si>
    <t>X6V2A</t>
  </si>
  <si>
    <t>X5V1A</t>
  </si>
  <si>
    <t>A1V5B</t>
  </si>
  <si>
    <t>A2V4B</t>
  </si>
  <si>
    <t>B2V7C</t>
  </si>
  <si>
    <t>B3V6C</t>
  </si>
  <si>
    <t>B4V4C</t>
  </si>
  <si>
    <t>B5V3C</t>
  </si>
  <si>
    <t>B6V4C</t>
  </si>
  <si>
    <t>B5V4C</t>
  </si>
  <si>
    <t>X6V3A</t>
  </si>
  <si>
    <t>B1V6С</t>
  </si>
  <si>
    <t>B6V3C</t>
  </si>
  <si>
    <t>X7V3A</t>
  </si>
  <si>
    <t>A4V1B</t>
  </si>
  <si>
    <t>X6V1A</t>
  </si>
  <si>
    <t>A2V5B</t>
  </si>
  <si>
    <t>A3V3B</t>
  </si>
  <si>
    <t>B2V5C</t>
  </si>
  <si>
    <t>B1V7C</t>
  </si>
  <si>
    <t>FSC114EQ, 50X</t>
  </si>
  <si>
    <t>C4V3Z</t>
  </si>
  <si>
    <t>C4V5Z</t>
  </si>
  <si>
    <t>C4V4Z</t>
  </si>
  <si>
    <t>C2V6Z</t>
  </si>
  <si>
    <t>B3V3C</t>
  </si>
  <si>
    <t>B3V9C</t>
  </si>
  <si>
    <t>B2V9C</t>
  </si>
  <si>
    <t>A3B2V</t>
  </si>
  <si>
    <t>A3B=V</t>
  </si>
  <si>
    <t>A4B2V</t>
  </si>
  <si>
    <t>V</t>
  </si>
  <si>
    <t>X4,5V1A</t>
  </si>
  <si>
    <t>A2V6B</t>
  </si>
  <si>
    <t>U</t>
  </si>
  <si>
    <t>DeepSky 150/750, 37.5Х</t>
  </si>
  <si>
    <t>Звезды сравнения</t>
  </si>
  <si>
    <t>X</t>
  </si>
  <si>
    <t>Амплитуда
главного 
минимума</t>
  </si>
  <si>
    <t>E</t>
  </si>
  <si>
    <t>T</t>
  </si>
  <si>
    <t>V3A4B</t>
  </si>
  <si>
    <t>V3A5B</t>
  </si>
  <si>
    <t>V2A4B</t>
  </si>
  <si>
    <t>V2A5B</t>
  </si>
  <si>
    <t>V1A4B</t>
  </si>
  <si>
    <t>A3V6B</t>
  </si>
  <si>
    <t>A3V5B</t>
  </si>
  <si>
    <t>A3V8B</t>
  </si>
  <si>
    <t>A2V7B</t>
  </si>
  <si>
    <t>A1V6B</t>
  </si>
  <si>
    <t>V4A4B</t>
  </si>
  <si>
    <t>B M</t>
  </si>
  <si>
    <t>B M V</t>
  </si>
  <si>
    <t>A3B3V</t>
  </si>
  <si>
    <t>A3B5V</t>
  </si>
  <si>
    <t>B6V2C</t>
  </si>
  <si>
    <t>C3V1D</t>
  </si>
  <si>
    <t>C2V2D</t>
  </si>
  <si>
    <t>B6V1C</t>
  </si>
  <si>
    <t>B4V2C</t>
  </si>
  <si>
    <t>B V</t>
  </si>
  <si>
    <t>V3A3B</t>
  </si>
  <si>
    <t>D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</si>
</sst>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mmm/yyyy"/>
    <numFmt numFmtId="174" formatCode="h:mm:ss;@"/>
    <numFmt numFmtId="175" formatCode="0.000"/>
    <numFmt numFmtId="176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sz val="10"/>
      <name val="Arial Cyr"/>
      <family val="0"/>
    </font>
    <font>
      <b/>
      <vertAlign val="subscript"/>
      <sz val="10"/>
      <name val="Arial"/>
      <family val="2"/>
    </font>
    <font>
      <u val="single"/>
      <sz val="16"/>
      <color indexed="12"/>
      <name val="Arial"/>
      <family val="0"/>
    </font>
    <font>
      <b/>
      <u val="single"/>
      <sz val="16"/>
      <color indexed="12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sz val="12"/>
      <name val="Arial Cyr"/>
      <family val="0"/>
    </font>
    <font>
      <sz val="21.75"/>
      <name val="Arial Cyr"/>
      <family val="0"/>
    </font>
    <font>
      <sz val="11"/>
      <name val="Arial Cyr"/>
      <family val="0"/>
    </font>
    <font>
      <sz val="14.25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ashed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22" fontId="0" fillId="4" borderId="0" xfId="0" applyNumberFormat="1" applyFill="1" applyAlignment="1">
      <alignment horizontal="center"/>
    </xf>
    <xf numFmtId="17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7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0" fillId="0" borderId="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8" fillId="0" borderId="0" xfId="15" applyFont="1" applyAlignment="1">
      <alignment horizontal="center"/>
    </xf>
    <xf numFmtId="0" fontId="9" fillId="0" borderId="0" xfId="15" applyFont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175" fontId="0" fillId="4" borderId="0" xfId="0" applyNumberFormat="1" applyFill="1" applyAlignment="1">
      <alignment horizontal="center"/>
    </xf>
    <xf numFmtId="175" fontId="0" fillId="5" borderId="0" xfId="0" applyNumberFormat="1" applyFill="1" applyAlignment="1">
      <alignment horizontal="center"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75" fontId="1" fillId="2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3" xfId="0" applyFill="1" applyBorder="1" applyAlignment="1">
      <alignment/>
    </xf>
    <xf numFmtId="175" fontId="0" fillId="6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0" fillId="0" borderId="2" xfId="0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2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8" borderId="0" xfId="0" applyFill="1" applyAlignment="1">
      <alignment horizontal="center"/>
    </xf>
    <xf numFmtId="175" fontId="0" fillId="8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75" fontId="0" fillId="9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75" fontId="0" fillId="10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14" fontId="0" fillId="11" borderId="0" xfId="0" applyNumberFormat="1" applyFill="1" applyAlignment="1">
      <alignment horizontal="center"/>
    </xf>
    <xf numFmtId="20" fontId="0" fillId="11" borderId="0" xfId="0" applyNumberFormat="1" applyFill="1" applyAlignment="1">
      <alignment horizontal="center"/>
    </xf>
    <xf numFmtId="22" fontId="0" fillId="11" borderId="0" xfId="0" applyNumberFormat="1" applyFill="1" applyAlignment="1">
      <alignment horizontal="center"/>
    </xf>
    <xf numFmtId="175" fontId="0" fillId="11" borderId="0" xfId="0" applyNumberFormat="1" applyFill="1" applyAlignment="1">
      <alignment horizontal="center"/>
    </xf>
    <xf numFmtId="0" fontId="0" fillId="11" borderId="0" xfId="0" applyFill="1" applyAlignment="1">
      <alignment/>
    </xf>
    <xf numFmtId="21" fontId="0" fillId="11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75" fontId="0" fillId="12" borderId="0" xfId="0" applyNumberFormat="1" applyFill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5" fontId="0" fillId="7" borderId="4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7" borderId="3" xfId="0" applyNumberFormat="1" applyFill="1" applyBorder="1" applyAlignment="1">
      <alignment/>
    </xf>
    <xf numFmtId="0" fontId="1" fillId="7" borderId="3" xfId="0" applyFont="1" applyFill="1" applyBorder="1" applyAlignment="1">
      <alignment horizontal="center" vertical="center" wrapText="1"/>
    </xf>
    <xf numFmtId="2" fontId="0" fillId="7" borderId="3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14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22" fontId="0" fillId="4" borderId="7" xfId="0" applyNumberFormat="1" applyFill="1" applyBorder="1" applyAlignment="1">
      <alignment horizontal="center"/>
    </xf>
    <xf numFmtId="172" fontId="0" fillId="4" borderId="7" xfId="0" applyNumberFormat="1" applyFill="1" applyBorder="1" applyAlignment="1">
      <alignment horizontal="center"/>
    </xf>
    <xf numFmtId="175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22" fontId="0" fillId="4" borderId="0" xfId="0" applyNumberFormat="1" applyFill="1" applyBorder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5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74" fontId="0" fillId="4" borderId="2" xfId="0" applyNumberFormat="1" applyFill="1" applyBorder="1" applyAlignment="1">
      <alignment horizontal="center"/>
    </xf>
    <xf numFmtId="22" fontId="0" fillId="4" borderId="2" xfId="0" applyNumberFormat="1" applyFill="1" applyBorder="1" applyAlignment="1">
      <alignment horizontal="center"/>
    </xf>
    <xf numFmtId="172" fontId="0" fillId="4" borderId="2" xfId="0" applyNumberFormat="1" applyFill="1" applyBorder="1" applyAlignment="1">
      <alignment horizontal="center"/>
    </xf>
    <xf numFmtId="175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14" fontId="0" fillId="10" borderId="7" xfId="0" applyNumberFormat="1" applyFill="1" applyBorder="1" applyAlignment="1">
      <alignment horizontal="center"/>
    </xf>
    <xf numFmtId="20" fontId="0" fillId="10" borderId="7" xfId="0" applyNumberFormat="1" applyFill="1" applyBorder="1" applyAlignment="1">
      <alignment horizontal="center"/>
    </xf>
    <xf numFmtId="22" fontId="0" fillId="10" borderId="7" xfId="0" applyNumberForma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75" fontId="0" fillId="10" borderId="7" xfId="0" applyNumberFormat="1" applyFill="1" applyBorder="1" applyAlignment="1">
      <alignment horizontal="center"/>
    </xf>
    <xf numFmtId="0" fontId="0" fillId="10" borderId="7" xfId="0" applyFill="1" applyBorder="1" applyAlignment="1">
      <alignment/>
    </xf>
    <xf numFmtId="0" fontId="0" fillId="10" borderId="8" xfId="0" applyFill="1" applyBorder="1" applyAlignment="1">
      <alignment horizontal="center"/>
    </xf>
    <xf numFmtId="14" fontId="0" fillId="10" borderId="0" xfId="0" applyNumberFormat="1" applyFill="1" applyBorder="1" applyAlignment="1">
      <alignment horizontal="center"/>
    </xf>
    <xf numFmtId="20" fontId="0" fillId="10" borderId="0" xfId="0" applyNumberFormat="1" applyFill="1" applyBorder="1" applyAlignment="1">
      <alignment horizontal="center"/>
    </xf>
    <xf numFmtId="22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75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/>
    </xf>
    <xf numFmtId="21" fontId="0" fillId="10" borderId="0" xfId="0" applyNumberForma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4" fontId="0" fillId="10" borderId="2" xfId="0" applyNumberFormat="1" applyFill="1" applyBorder="1" applyAlignment="1">
      <alignment horizontal="center"/>
    </xf>
    <xf numFmtId="20" fontId="0" fillId="10" borderId="2" xfId="0" applyNumberFormat="1" applyFill="1" applyBorder="1" applyAlignment="1">
      <alignment horizontal="center"/>
    </xf>
    <xf numFmtId="22" fontId="0" fillId="10" borderId="2" xfId="0" applyNumberForma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175" fontId="0" fillId="10" borderId="2" xfId="0" applyNumberFormat="1" applyFill="1" applyBorder="1" applyAlignment="1">
      <alignment horizontal="center"/>
    </xf>
    <xf numFmtId="0" fontId="0" fillId="10" borderId="2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13" xfId="0" applyFill="1" applyBorder="1" applyAlignment="1">
      <alignment/>
    </xf>
    <xf numFmtId="0" fontId="0" fillId="8" borderId="6" xfId="0" applyFill="1" applyBorder="1" applyAlignment="1">
      <alignment horizontal="center"/>
    </xf>
    <xf numFmtId="14" fontId="0" fillId="8" borderId="7" xfId="0" applyNumberFormat="1" applyFill="1" applyBorder="1" applyAlignment="1">
      <alignment horizontal="center"/>
    </xf>
    <xf numFmtId="20" fontId="0" fillId="8" borderId="7" xfId="0" applyNumberFormat="1" applyFill="1" applyBorder="1" applyAlignment="1">
      <alignment horizontal="center"/>
    </xf>
    <xf numFmtId="22" fontId="0" fillId="8" borderId="7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75" fontId="0" fillId="8" borderId="7" xfId="0" applyNumberFormat="1" applyFill="1" applyBorder="1" applyAlignment="1">
      <alignment horizontal="center"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20" fontId="0" fillId="8" borderId="0" xfId="0" applyNumberFormat="1" applyFill="1" applyBorder="1" applyAlignment="1">
      <alignment horizontal="center"/>
    </xf>
    <xf numFmtId="22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75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/>
    </xf>
    <xf numFmtId="21" fontId="0" fillId="8" borderId="0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4" fontId="0" fillId="8" borderId="2" xfId="0" applyNumberFormat="1" applyFill="1" applyBorder="1" applyAlignment="1">
      <alignment horizontal="center"/>
    </xf>
    <xf numFmtId="20" fontId="0" fillId="8" borderId="2" xfId="0" applyNumberFormat="1" applyFill="1" applyBorder="1" applyAlignment="1">
      <alignment horizontal="center"/>
    </xf>
    <xf numFmtId="22" fontId="0" fillId="8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175" fontId="0" fillId="8" borderId="2" xfId="0" applyNumberFormat="1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4" fontId="0" fillId="9" borderId="7" xfId="0" applyNumberFormat="1" applyFill="1" applyBorder="1" applyAlignment="1">
      <alignment horizontal="center"/>
    </xf>
    <xf numFmtId="20" fontId="0" fillId="9" borderId="7" xfId="0" applyNumberFormat="1" applyFill="1" applyBorder="1" applyAlignment="1">
      <alignment horizontal="center"/>
    </xf>
    <xf numFmtId="22" fontId="0" fillId="9" borderId="7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75" fontId="0" fillId="9" borderId="7" xfId="0" applyNumberForma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9" borderId="10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14" fontId="0" fillId="9" borderId="0" xfId="0" applyNumberFormat="1" applyFill="1" applyBorder="1" applyAlignment="1">
      <alignment horizontal="center"/>
    </xf>
    <xf numFmtId="21" fontId="0" fillId="9" borderId="0" xfId="0" applyNumberFormat="1" applyFill="1" applyBorder="1" applyAlignment="1">
      <alignment horizontal="center"/>
    </xf>
    <xf numFmtId="22" fontId="0" fillId="9" borderId="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75" fontId="0" fillId="9" borderId="0" xfId="0" applyNumberFormat="1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11" xfId="0" applyFill="1" applyBorder="1" applyAlignment="1">
      <alignment horizontal="center"/>
    </xf>
    <xf numFmtId="20" fontId="0" fillId="9" borderId="0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4" fontId="0" fillId="9" borderId="2" xfId="0" applyNumberFormat="1" applyFill="1" applyBorder="1" applyAlignment="1">
      <alignment horizontal="center"/>
    </xf>
    <xf numFmtId="21" fontId="0" fillId="9" borderId="2" xfId="0" applyNumberFormat="1" applyFill="1" applyBorder="1" applyAlignment="1">
      <alignment horizontal="center"/>
    </xf>
    <xf numFmtId="22" fontId="0" fillId="9" borderId="2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175" fontId="0" fillId="9" borderId="2" xfId="0" applyNumberForma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11" borderId="14" xfId="0" applyFill="1" applyBorder="1" applyAlignment="1">
      <alignment/>
    </xf>
    <xf numFmtId="0" fontId="0" fillId="6" borderId="6" xfId="0" applyFill="1" applyBorder="1" applyAlignment="1">
      <alignment horizontal="center"/>
    </xf>
    <xf numFmtId="14" fontId="0" fillId="6" borderId="7" xfId="0" applyNumberFormat="1" applyFill="1" applyBorder="1" applyAlignment="1">
      <alignment horizontal="center"/>
    </xf>
    <xf numFmtId="21" fontId="0" fillId="6" borderId="7" xfId="0" applyNumberFormat="1" applyFill="1" applyBorder="1" applyAlignment="1">
      <alignment horizontal="center"/>
    </xf>
    <xf numFmtId="22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75" fontId="0" fillId="6" borderId="7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4" fontId="0" fillId="6" borderId="0" xfId="0" applyNumberFormat="1" applyFill="1" applyBorder="1" applyAlignment="1">
      <alignment horizontal="center"/>
    </xf>
    <xf numFmtId="21" fontId="0" fillId="6" borderId="0" xfId="0" applyNumberFormat="1" applyFill="1" applyBorder="1" applyAlignment="1">
      <alignment horizontal="center"/>
    </xf>
    <xf numFmtId="22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75" fontId="0" fillId="6" borderId="0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4" fontId="0" fillId="6" borderId="2" xfId="0" applyNumberFormat="1" applyFill="1" applyBorder="1" applyAlignment="1">
      <alignment horizontal="center"/>
    </xf>
    <xf numFmtId="21" fontId="0" fillId="6" borderId="2" xfId="0" applyNumberFormat="1" applyFill="1" applyBorder="1" applyAlignment="1">
      <alignment horizontal="center"/>
    </xf>
    <xf numFmtId="22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75" fontId="0" fillId="6" borderId="2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14" fontId="0" fillId="12" borderId="7" xfId="0" applyNumberFormat="1" applyFill="1" applyBorder="1" applyAlignment="1">
      <alignment horizontal="center"/>
    </xf>
    <xf numFmtId="21" fontId="0" fillId="12" borderId="7" xfId="0" applyNumberFormat="1" applyFill="1" applyBorder="1" applyAlignment="1">
      <alignment horizontal="center"/>
    </xf>
    <xf numFmtId="22" fontId="0" fillId="12" borderId="7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75" fontId="0" fillId="12" borderId="7" xfId="0" applyNumberFormat="1" applyFill="1" applyBorder="1" applyAlignment="1">
      <alignment horizontal="center"/>
    </xf>
    <xf numFmtId="0" fontId="0" fillId="12" borderId="7" xfId="0" applyFill="1" applyBorder="1" applyAlignment="1">
      <alignment/>
    </xf>
    <xf numFmtId="0" fontId="0" fillId="12" borderId="10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14" fontId="0" fillId="12" borderId="0" xfId="0" applyNumberFormat="1" applyFill="1" applyBorder="1" applyAlignment="1">
      <alignment horizontal="center"/>
    </xf>
    <xf numFmtId="21" fontId="0" fillId="12" borderId="0" xfId="0" applyNumberFormat="1" applyFill="1" applyBorder="1" applyAlignment="1">
      <alignment horizontal="center"/>
    </xf>
    <xf numFmtId="22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75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/>
    </xf>
    <xf numFmtId="0" fontId="0" fillId="12" borderId="11" xfId="0" applyFill="1" applyBorder="1" applyAlignment="1">
      <alignment horizontal="center"/>
    </xf>
    <xf numFmtId="20" fontId="0" fillId="12" borderId="0" xfId="0" applyNumberForma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4" fontId="0" fillId="12" borderId="2" xfId="0" applyNumberFormat="1" applyFill="1" applyBorder="1" applyAlignment="1">
      <alignment horizontal="center"/>
    </xf>
    <xf numFmtId="21" fontId="0" fillId="12" borderId="2" xfId="0" applyNumberFormat="1" applyFill="1" applyBorder="1" applyAlignment="1">
      <alignment horizontal="center"/>
    </xf>
    <xf numFmtId="22" fontId="0" fillId="12" borderId="2" xfId="0" applyNumberForma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175" fontId="0" fillId="12" borderId="2" xfId="0" applyNumberFormat="1" applyFill="1" applyBorder="1" applyAlignment="1">
      <alignment horizontal="center"/>
    </xf>
    <xf numFmtId="0" fontId="0" fillId="12" borderId="2" xfId="0" applyFill="1" applyBorder="1" applyAlignment="1">
      <alignment/>
    </xf>
    <xf numFmtId="0" fontId="0" fillId="12" borderId="12" xfId="0" applyFill="1" applyBorder="1" applyAlignment="1">
      <alignment horizontal="center"/>
    </xf>
    <xf numFmtId="22" fontId="0" fillId="0" borderId="0" xfId="0" applyNumberFormat="1" applyAlignment="1">
      <alignment horizontal="center"/>
    </xf>
    <xf numFmtId="22" fontId="9" fillId="0" borderId="0" xfId="15" applyNumberFormat="1" applyFont="1" applyAlignment="1">
      <alignment horizontal="center"/>
    </xf>
    <xf numFmtId="22" fontId="1" fillId="2" borderId="1" xfId="0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/>
    </xf>
    <xf numFmtId="14" fontId="0" fillId="7" borderId="0" xfId="0" applyNumberFormat="1" applyFill="1" applyAlignment="1">
      <alignment horizontal="center"/>
    </xf>
    <xf numFmtId="21" fontId="0" fillId="7" borderId="0" xfId="0" applyNumberFormat="1" applyFill="1" applyAlignment="1">
      <alignment horizontal="center"/>
    </xf>
    <xf numFmtId="22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15" xfId="0" applyFill="1" applyBorder="1" applyAlignment="1">
      <alignment/>
    </xf>
    <xf numFmtId="0" fontId="0" fillId="13" borderId="6" xfId="0" applyFill="1" applyBorder="1" applyAlignment="1">
      <alignment horizontal="center"/>
    </xf>
    <xf numFmtId="14" fontId="0" fillId="13" borderId="7" xfId="0" applyNumberFormat="1" applyFill="1" applyBorder="1" applyAlignment="1">
      <alignment horizontal="center"/>
    </xf>
    <xf numFmtId="21" fontId="0" fillId="13" borderId="7" xfId="0" applyNumberFormat="1" applyFill="1" applyBorder="1" applyAlignment="1">
      <alignment horizontal="center"/>
    </xf>
    <xf numFmtId="22" fontId="0" fillId="13" borderId="7" xfId="0" applyNumberForma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7" xfId="0" applyFill="1" applyBorder="1" applyAlignment="1">
      <alignment/>
    </xf>
    <xf numFmtId="0" fontId="0" fillId="13" borderId="0" xfId="0" applyFill="1" applyBorder="1" applyAlignment="1">
      <alignment horizontal="center"/>
    </xf>
    <xf numFmtId="14" fontId="0" fillId="13" borderId="0" xfId="0" applyNumberFormat="1" applyFill="1" applyBorder="1" applyAlignment="1">
      <alignment horizontal="center"/>
    </xf>
    <xf numFmtId="22" fontId="0" fillId="13" borderId="0" xfId="0" applyNumberFormat="1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13" borderId="2" xfId="0" applyFill="1" applyBorder="1" applyAlignment="1">
      <alignment horizontal="center"/>
    </xf>
    <xf numFmtId="0" fontId="0" fillId="13" borderId="2" xfId="0" applyFill="1" applyBorder="1" applyAlignment="1">
      <alignment/>
    </xf>
    <xf numFmtId="21" fontId="0" fillId="13" borderId="0" xfId="0" applyNumberFormat="1" applyFill="1" applyBorder="1" applyAlignment="1">
      <alignment horizontal="center"/>
    </xf>
    <xf numFmtId="21" fontId="0" fillId="13" borderId="2" xfId="0" applyNumberFormat="1" applyFill="1" applyBorder="1" applyAlignment="1">
      <alignment horizontal="center"/>
    </xf>
    <xf numFmtId="175" fontId="0" fillId="7" borderId="0" xfId="0" applyNumberFormat="1" applyFill="1" applyAlignment="1">
      <alignment horizontal="center"/>
    </xf>
    <xf numFmtId="175" fontId="0" fillId="13" borderId="7" xfId="0" applyNumberFormat="1" applyFill="1" applyBorder="1" applyAlignment="1">
      <alignment horizontal="center"/>
    </xf>
    <xf numFmtId="175" fontId="0" fillId="13" borderId="0" xfId="0" applyNumberFormat="1" applyFill="1" applyBorder="1" applyAlignment="1">
      <alignment horizontal="center"/>
    </xf>
    <xf numFmtId="175" fontId="0" fillId="13" borderId="2" xfId="0" applyNumberFormat="1" applyFill="1" applyBorder="1" applyAlignment="1">
      <alignment horizontal="center"/>
    </xf>
    <xf numFmtId="22" fontId="0" fillId="0" borderId="0" xfId="0" applyNumberFormat="1" applyFont="1" applyAlignment="1">
      <alignment horizontal="right"/>
    </xf>
    <xf numFmtId="14" fontId="0" fillId="12" borderId="0" xfId="0" applyNumberFormat="1" applyFill="1" applyAlignment="1">
      <alignment horizontal="center"/>
    </xf>
    <xf numFmtId="21" fontId="0" fillId="12" borderId="0" xfId="0" applyNumberFormat="1" applyFill="1" applyAlignment="1">
      <alignment horizontal="center"/>
    </xf>
    <xf numFmtId="22" fontId="0" fillId="12" borderId="0" xfId="0" applyNumberFormat="1" applyFill="1" applyAlignment="1">
      <alignment horizontal="center"/>
    </xf>
    <xf numFmtId="0" fontId="0" fillId="12" borderId="0" xfId="0" applyFill="1" applyAlignment="1">
      <alignment/>
    </xf>
    <xf numFmtId="21" fontId="0" fillId="12" borderId="0" xfId="0" applyNumberFormat="1" applyFont="1" applyFill="1" applyAlignment="1">
      <alignment horizontal="center"/>
    </xf>
    <xf numFmtId="175" fontId="0" fillId="9" borderId="0" xfId="0" applyNumberFormat="1" applyFill="1" applyAlignment="1">
      <alignment/>
    </xf>
    <xf numFmtId="0" fontId="0" fillId="9" borderId="0" xfId="0" applyFill="1" applyAlignment="1">
      <alignment/>
    </xf>
    <xf numFmtId="175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14" borderId="0" xfId="0" applyFill="1" applyAlignment="1">
      <alignment horizontal="center"/>
    </xf>
    <xf numFmtId="14" fontId="0" fillId="14" borderId="0" xfId="0" applyNumberFormat="1" applyFill="1" applyAlignment="1">
      <alignment horizontal="center"/>
    </xf>
    <xf numFmtId="21" fontId="0" fillId="14" borderId="0" xfId="0" applyNumberFormat="1" applyFill="1" applyAlignment="1">
      <alignment horizontal="center"/>
    </xf>
    <xf numFmtId="22" fontId="0" fillId="14" borderId="0" xfId="0" applyNumberFormat="1" applyFill="1" applyAlignment="1">
      <alignment horizontal="center"/>
    </xf>
    <xf numFmtId="175" fontId="0" fillId="14" borderId="0" xfId="0" applyNumberFormat="1" applyFill="1" applyAlignment="1">
      <alignment horizontal="center"/>
    </xf>
    <xf numFmtId="0" fontId="0" fillId="14" borderId="0" xfId="0" applyFill="1" applyAlignment="1">
      <alignment/>
    </xf>
    <xf numFmtId="0" fontId="0" fillId="14" borderId="3" xfId="0" applyFill="1" applyBorder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176" fontId="1" fillId="7" borderId="15" xfId="0" applyNumberFormat="1" applyFont="1" applyFill="1" applyBorder="1" applyAlignment="1">
      <alignment horizontal="center" vertical="center"/>
    </xf>
    <xf numFmtId="176" fontId="1" fillId="7" borderId="19" xfId="0" applyNumberFormat="1" applyFont="1" applyFill="1" applyBorder="1" applyAlignment="1">
      <alignment horizontal="center" vertical="center"/>
    </xf>
    <xf numFmtId="176" fontId="1" fillId="7" borderId="20" xfId="0" applyNumberFormat="1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7" borderId="24" xfId="0" applyNumberFormat="1" applyFont="1" applyFill="1" applyBorder="1" applyAlignment="1">
      <alignment horizontal="center" vertical="center"/>
    </xf>
    <xf numFmtId="176" fontId="1" fillId="7" borderId="25" xfId="0" applyNumberFormat="1" applyFont="1" applyFill="1" applyBorder="1" applyAlignment="1">
      <alignment horizontal="center" vertical="center"/>
    </xf>
    <xf numFmtId="176" fontId="1" fillId="7" borderId="26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45"/>
          <c:w val="0.899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2004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(Лист1!$H$1:$H$46,Лист1!$H$169:$H$214)</c:f>
              <c:numCache/>
            </c:numRef>
          </c:xVal>
          <c:yVal>
            <c:numRef>
              <c:f>(Лист1!$I$1:$I$46,Лист1!$I$169:$I$214)</c:f>
              <c:numCache/>
            </c:numRef>
          </c:yVal>
          <c:smooth val="0"/>
        </c:ser>
        <c:ser>
          <c:idx val="1"/>
          <c:order val="1"/>
          <c:tx>
            <c:v>2005 29.07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(Лист1!$H$47:$H$54,Лист1!$H$215:$H$222)</c:f>
              <c:numCache/>
            </c:numRef>
          </c:xVal>
          <c:yVal>
            <c:numRef>
              <c:f>(Лист1!$I$47:$I$54,Лист1!$I$215:$I$222)</c:f>
              <c:numCache/>
            </c:numRef>
          </c:yVal>
          <c:smooth val="0"/>
        </c:ser>
        <c:ser>
          <c:idx val="2"/>
          <c:order val="2"/>
          <c:tx>
            <c:v>2005 3.08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(Лист1!$H$55:$H$75,Лист1!$H$223:$H$243)</c:f>
              <c:numCache/>
            </c:numRef>
          </c:xVal>
          <c:yVal>
            <c:numRef>
              <c:f>(Лист1!$I$55:$I$75,Лист1!$I$223:$I$243)</c:f>
              <c:numCache/>
            </c:numRef>
          </c:yVal>
          <c:smooth val="0"/>
        </c:ser>
        <c:ser>
          <c:idx val="3"/>
          <c:order val="3"/>
          <c:tx>
            <c:v>2005 8-9.10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(Лист1!$H$79:$H$99,Лист1!$H$247:$H$267)</c:f>
              <c:numCache/>
            </c:numRef>
          </c:xVal>
          <c:yVal>
            <c:numRef>
              <c:f>(Лист1!$I$79:$I$99,Лист1!$I$247:$I$267)</c:f>
              <c:numCache/>
            </c:numRef>
          </c:yVal>
          <c:smooth val="0"/>
        </c:ser>
        <c:ser>
          <c:idx val="4"/>
          <c:order val="4"/>
          <c:tx>
            <c:v>2005 29.10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(Лист1!$H$100:$H$113,Лист1!$H$268:$H$281)</c:f>
              <c:numCache/>
            </c:numRef>
          </c:xVal>
          <c:yVal>
            <c:numRef>
              <c:f>(Лист1!$I$100:$I$113,Лист1!$I$268:$I$281)</c:f>
              <c:numCache/>
            </c:numRef>
          </c:yVal>
          <c:smooth val="0"/>
        </c:ser>
        <c:ser>
          <c:idx val="5"/>
          <c:order val="5"/>
          <c:tx>
            <c:v>2006 23.07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(Лист1!$H$114:$H$129,Лист1!$H$282:$H$297)</c:f>
              <c:numCache/>
            </c:numRef>
          </c:xVal>
          <c:yVal>
            <c:numRef>
              <c:f>(Лист1!$I$114:$I$129,Лист1!$I$282:$I$297)</c:f>
              <c:numCache/>
            </c:numRef>
          </c:yVal>
          <c:smooth val="0"/>
        </c:ser>
        <c:ser>
          <c:idx val="6"/>
          <c:order val="6"/>
          <c:tx>
            <c:v>2006 6.08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(Лист1!$H$79:$H$99,Лист1!$H$247:$H$267,Лист1!$H$299:$H$317)</c:f>
              <c:numCache/>
            </c:numRef>
          </c:xVal>
          <c:yVal>
            <c:numRef>
              <c:f>(Лист1!$I$79:$I$99,Лист1!$I$299:$I$317)</c:f>
              <c:numCache/>
            </c:numRef>
          </c:yVal>
          <c:smooth val="0"/>
        </c:ser>
        <c:ser>
          <c:idx val="7"/>
          <c:order val="7"/>
          <c:tx>
            <c:v>2006 11.08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(Лист1!$H$150:$H$168,Лист1!$H$318:$H$336)</c:f>
              <c:numCache/>
            </c:numRef>
          </c:xVal>
          <c:yVal>
            <c:numRef>
              <c:f>(Лист1!$I$150:$I$168,Лист1!$I$318:$I$336)</c:f>
              <c:numCache/>
            </c:numRef>
          </c:yVal>
          <c:smooth val="0"/>
        </c:ser>
        <c:ser>
          <c:idx val="8"/>
          <c:order val="8"/>
          <c:tx>
            <c:v>2006 24.09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Лист3!$G$182:$G$201</c:f>
              <c:numCache>
                <c:ptCount val="20"/>
                <c:pt idx="0">
                  <c:v>0.9545520805606884</c:v>
                </c:pt>
                <c:pt idx="1">
                  <c:v>0.9627911400627909</c:v>
                </c:pt>
                <c:pt idx="2">
                  <c:v>0.9659124762154079</c:v>
                </c:pt>
                <c:pt idx="3">
                  <c:v>0.9719650164067843</c:v>
                </c:pt>
                <c:pt idx="4">
                  <c:v>0.9791266603504027</c:v>
                </c:pt>
                <c:pt idx="5">
                  <c:v>0.9844345158137457</c:v>
                </c:pt>
                <c:pt idx="6">
                  <c:v>0.9945181352709369</c:v>
                </c:pt>
                <c:pt idx="7">
                  <c:v>0.004785270901493277</c:v>
                </c:pt>
                <c:pt idx="8">
                  <c:v>0.010837810355042166</c:v>
                </c:pt>
                <c:pt idx="9">
                  <c:v>0.015416826294085695</c:v>
                </c:pt>
                <c:pt idx="10">
                  <c:v>0.028076457815132017</c:v>
                </c:pt>
                <c:pt idx="11">
                  <c:v>0.03376457824424506</c:v>
                </c:pt>
                <c:pt idx="12">
                  <c:v>0.038533726297373505</c:v>
                </c:pt>
                <c:pt idx="13">
                  <c:v>0.04200363774634752</c:v>
                </c:pt>
                <c:pt idx="14">
                  <c:v>0.0447605533991009</c:v>
                </c:pt>
                <c:pt idx="15">
                  <c:v>0.047881889551717904</c:v>
                </c:pt>
                <c:pt idx="16">
                  <c:v>0.05357000924300337</c:v>
                </c:pt>
                <c:pt idx="17">
                  <c:v>0.0627280411213178</c:v>
                </c:pt>
                <c:pt idx="18">
                  <c:v>0.06603950938801972</c:v>
                </c:pt>
                <c:pt idx="19">
                  <c:v>0.07042839247515076</c:v>
                </c:pt>
              </c:numCache>
            </c:numRef>
          </c:xVal>
          <c:yVal>
            <c:numRef>
              <c:f>Лист3!$I$182:$I$201</c:f>
              <c:numCache>
                <c:ptCount val="20"/>
                <c:pt idx="0">
                  <c:v>10.46</c:v>
                </c:pt>
                <c:pt idx="1">
                  <c:v>10.53</c:v>
                </c:pt>
                <c:pt idx="2">
                  <c:v>10.62</c:v>
                </c:pt>
                <c:pt idx="3">
                  <c:v>10.77</c:v>
                </c:pt>
                <c:pt idx="4">
                  <c:v>10.84</c:v>
                </c:pt>
                <c:pt idx="5">
                  <c:v>10.99</c:v>
                </c:pt>
                <c:pt idx="6">
                  <c:v>10.82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10.95</c:v>
                </c:pt>
                <c:pt idx="11">
                  <c:v>10.85</c:v>
                </c:pt>
                <c:pt idx="12">
                  <c:v>10.8</c:v>
                </c:pt>
                <c:pt idx="13">
                  <c:v>10.73</c:v>
                </c:pt>
                <c:pt idx="14">
                  <c:v>10.62</c:v>
                </c:pt>
                <c:pt idx="15">
                  <c:v>10.55</c:v>
                </c:pt>
                <c:pt idx="16">
                  <c:v>10.4</c:v>
                </c:pt>
                <c:pt idx="17">
                  <c:v>10.33</c:v>
                </c:pt>
                <c:pt idx="18">
                  <c:v>10.18</c:v>
                </c:pt>
                <c:pt idx="19">
                  <c:v>10.03</c:v>
                </c:pt>
              </c:numCache>
            </c:numRef>
          </c:yVal>
          <c:smooth val="0"/>
        </c:ser>
        <c:axId val="10539371"/>
        <c:axId val="27745476"/>
      </c:scatterChart>
      <c:valAx>
        <c:axId val="10539371"/>
        <c:scaling>
          <c:orientation val="minMax"/>
          <c:max val="1.7"/>
          <c:min val="0.4"/>
        </c:scaling>
        <c:axPos val="t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745476"/>
        <c:crosses val="autoZero"/>
        <c:crossBetween val="midCat"/>
        <c:dispUnits/>
        <c:majorUnit val="0.2"/>
        <c:minorUnit val="0.1"/>
      </c:valAx>
      <c:valAx>
        <c:axId val="2774547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539371"/>
        <c:crosses val="autoZero"/>
        <c:crossBetween val="midCat"/>
        <c:dispUnits/>
      </c:valAx>
      <c:spPr>
        <a:solidFill>
          <a:srgbClr val="003366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063"/>
          <c:w val="0.1835"/>
          <c:h val="0.2235"/>
        </c:manualLayout>
      </c:layout>
      <c:overlay val="0"/>
      <c:spPr>
        <a:solidFill>
          <a:srgbClr val="666699"/>
        </a:solidFill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25"/>
          <c:h val="0.9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Лист3!$O$10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Лист3!$O$11:$O$216</c:f>
              <c:numCache/>
            </c:numRef>
          </c:xVal>
          <c:yVal>
            <c:numRef>
              <c:f>Лист3!$N$11:$N$305</c:f>
              <c:numCache/>
            </c:numRef>
          </c:yVal>
          <c:smooth val="0"/>
        </c:ser>
        <c:axId val="48382693"/>
        <c:axId val="32791054"/>
      </c:scatterChart>
      <c:valAx>
        <c:axId val="483826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791054"/>
        <c:crosses val="autoZero"/>
        <c:crossBetween val="midCat"/>
        <c:dispUnits/>
        <c:minorUnit val="50"/>
      </c:valAx>
      <c:valAx>
        <c:axId val="3279105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382693"/>
        <c:crosses val="autoZero"/>
        <c:crossBetween val="midCat"/>
        <c:dispUnits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7</xdr:row>
      <xdr:rowOff>28575</xdr:rowOff>
    </xdr:from>
    <xdr:to>
      <xdr:col>24</xdr:col>
      <xdr:colOff>504825</xdr:colOff>
      <xdr:row>48</xdr:row>
      <xdr:rowOff>95250</xdr:rowOff>
    </xdr:to>
    <xdr:graphicFrame>
      <xdr:nvGraphicFramePr>
        <xdr:cNvPr id="1" name="Chart 2"/>
        <xdr:cNvGraphicFramePr/>
      </xdr:nvGraphicFramePr>
      <xdr:xfrm>
        <a:off x="7886700" y="1162050"/>
        <a:ext cx="77152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161</xdr:row>
      <xdr:rowOff>161925</xdr:rowOff>
    </xdr:from>
    <xdr:to>
      <xdr:col>24</xdr:col>
      <xdr:colOff>66675</xdr:colOff>
      <xdr:row>186</xdr:row>
      <xdr:rowOff>47625</xdr:rowOff>
    </xdr:to>
    <xdr:graphicFrame>
      <xdr:nvGraphicFramePr>
        <xdr:cNvPr id="1" name="Chart 2"/>
        <xdr:cNvGraphicFramePr/>
      </xdr:nvGraphicFramePr>
      <xdr:xfrm>
        <a:off x="16421100" y="27127200"/>
        <a:ext cx="72104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0"/>
  <sheetViews>
    <sheetView workbookViewId="0" topLeftCell="L16">
      <selection activeCell="O50" sqref="O50"/>
    </sheetView>
  </sheetViews>
  <sheetFormatPr defaultColWidth="9.140625" defaultRowHeight="12.75"/>
  <cols>
    <col min="1" max="1" width="11.57421875" style="0" bestFit="1" customWidth="1"/>
    <col min="2" max="2" width="13.7109375" style="12" customWidth="1"/>
    <col min="8" max="8" width="9.140625" style="62" customWidth="1"/>
  </cols>
  <sheetData>
    <row r="1" spans="2:9" ht="12.75">
      <c r="B1"/>
      <c r="H1" s="28">
        <v>0.916583119308996</v>
      </c>
      <c r="I1" s="7">
        <v>10.3</v>
      </c>
    </row>
    <row r="2" spans="2:9" ht="12.75">
      <c r="B2"/>
      <c r="H2" s="28">
        <v>0.941775628100288</v>
      </c>
      <c r="I2" s="7">
        <v>10.25</v>
      </c>
    </row>
    <row r="3" spans="1:9" ht="12.75">
      <c r="A3" s="30"/>
      <c r="H3" s="28">
        <v>0.9528666700498434</v>
      </c>
      <c r="I3" s="9">
        <v>10.4</v>
      </c>
    </row>
    <row r="4" spans="1:9" ht="12.75">
      <c r="A4" s="30"/>
      <c r="H4" s="28">
        <v>0.9633239377943141</v>
      </c>
      <c r="I4" s="7">
        <v>10.47</v>
      </c>
    </row>
    <row r="5" spans="1:9" ht="12.75">
      <c r="A5" s="30"/>
      <c r="H5" s="28">
        <v>0.9782176220234646</v>
      </c>
      <c r="I5" s="7">
        <v>10.51</v>
      </c>
    </row>
    <row r="6" spans="1:9" ht="12.75">
      <c r="A6" s="30"/>
      <c r="H6" s="28">
        <v>0.9891502200529203</v>
      </c>
      <c r="I6" s="7">
        <v>10.57</v>
      </c>
    </row>
    <row r="7" spans="1:9" ht="12.75">
      <c r="A7" s="30"/>
      <c r="H7" s="28">
        <v>0.41625860074583443</v>
      </c>
      <c r="I7" s="7">
        <v>10.49</v>
      </c>
    </row>
    <row r="8" spans="1:9" ht="12.75">
      <c r="A8" s="63"/>
      <c r="B8" s="61"/>
      <c r="C8" s="34"/>
      <c r="H8" s="28">
        <v>0.47899297794958784</v>
      </c>
      <c r="I8" s="7">
        <v>10.33</v>
      </c>
    </row>
    <row r="9" spans="1:9" ht="12.75">
      <c r="A9" s="63"/>
      <c r="B9" s="61"/>
      <c r="C9" s="34"/>
      <c r="H9" s="28">
        <v>0.5032348261709103</v>
      </c>
      <c r="I9" s="7">
        <v>10.46</v>
      </c>
    </row>
    <row r="10" spans="1:9" ht="15" customHeight="1">
      <c r="A10" s="63"/>
      <c r="B10" s="64"/>
      <c r="C10" s="34"/>
      <c r="H10" s="28">
        <v>0.5208220496651847</v>
      </c>
      <c r="I10" s="7">
        <v>10.46</v>
      </c>
    </row>
    <row r="11" spans="1:9" ht="12.75">
      <c r="A11" s="63"/>
      <c r="B11" s="61"/>
      <c r="C11" s="34"/>
      <c r="H11" s="28">
        <v>0.9566448201451863</v>
      </c>
      <c r="I11" s="7">
        <v>10.62</v>
      </c>
    </row>
    <row r="12" spans="1:9" ht="12.75">
      <c r="A12" s="63"/>
      <c r="B12" s="61"/>
      <c r="C12" s="34"/>
      <c r="H12" s="28">
        <v>0.9655176531146026</v>
      </c>
      <c r="I12" s="7">
        <v>10.67</v>
      </c>
    </row>
    <row r="13" spans="1:9" ht="12.75">
      <c r="A13" s="63"/>
      <c r="B13" s="65"/>
      <c r="C13" s="34"/>
      <c r="H13" s="28">
        <v>0.4908669506296519</v>
      </c>
      <c r="I13" s="7">
        <v>10.53</v>
      </c>
    </row>
    <row r="14" spans="1:9" ht="12.75">
      <c r="A14" s="63"/>
      <c r="B14" s="61"/>
      <c r="C14" s="34"/>
      <c r="H14" s="28">
        <v>0.8997543343609209</v>
      </c>
      <c r="I14" s="7">
        <v>10.3</v>
      </c>
    </row>
    <row r="15" spans="1:9" ht="12.75">
      <c r="A15" s="63"/>
      <c r="B15" s="61"/>
      <c r="C15" s="34"/>
      <c r="H15" s="28">
        <v>0.9629731700326829</v>
      </c>
      <c r="I15" s="7">
        <v>10.4</v>
      </c>
    </row>
    <row r="16" spans="1:9" ht="12.75">
      <c r="A16" s="63"/>
      <c r="B16" s="61"/>
      <c r="C16" s="34"/>
      <c r="H16" s="28">
        <v>0.9819863843817984</v>
      </c>
      <c r="I16" s="7">
        <v>10.46</v>
      </c>
    </row>
    <row r="17" spans="1:9" ht="12.75">
      <c r="A17" s="63"/>
      <c r="B17" s="61"/>
      <c r="C17" s="34"/>
      <c r="H17" s="28">
        <v>0.9897501135989728</v>
      </c>
      <c r="I17" s="7">
        <v>10.55</v>
      </c>
    </row>
    <row r="18" spans="1:9" ht="12.75">
      <c r="A18" s="63"/>
      <c r="B18" s="61"/>
      <c r="C18" s="34"/>
      <c r="H18" s="28">
        <v>0.9943449732660952</v>
      </c>
      <c r="I18" s="7">
        <v>10.62</v>
      </c>
    </row>
    <row r="19" spans="1:9" ht="12.75">
      <c r="A19" s="63"/>
      <c r="B19" s="61"/>
      <c r="C19" s="34"/>
      <c r="H19" s="28">
        <v>0.004643797828123297</v>
      </c>
      <c r="I19" s="7">
        <v>10.99</v>
      </c>
    </row>
    <row r="20" spans="1:9" ht="12.75">
      <c r="A20" s="63"/>
      <c r="B20" s="61"/>
      <c r="C20" s="34"/>
      <c r="H20" s="28">
        <v>0.017477717735175702</v>
      </c>
      <c r="I20" s="7">
        <v>10.82</v>
      </c>
    </row>
    <row r="21" spans="1:9" ht="12.75">
      <c r="A21" s="63"/>
      <c r="B21" s="61"/>
      <c r="C21" s="34"/>
      <c r="H21" s="28">
        <v>0.030786967189271763</v>
      </c>
      <c r="I21" s="7">
        <v>11.02</v>
      </c>
    </row>
    <row r="22" spans="1:9" ht="12.75">
      <c r="A22" s="63"/>
      <c r="B22" s="61"/>
      <c r="C22" s="34"/>
      <c r="H22" s="28">
        <v>0.045680652156249835</v>
      </c>
      <c r="I22" s="7">
        <v>10.47</v>
      </c>
    </row>
    <row r="23" spans="1:9" ht="12.75">
      <c r="A23" s="63"/>
      <c r="B23" s="61"/>
      <c r="C23" s="34"/>
      <c r="H23" s="28">
        <v>0.5193714074143259</v>
      </c>
      <c r="I23" s="7">
        <v>10.44</v>
      </c>
    </row>
    <row r="24" spans="1:9" ht="12.75">
      <c r="A24" s="63"/>
      <c r="B24" s="61"/>
      <c r="C24" s="34"/>
      <c r="H24" s="28">
        <v>0.36409371542100644</v>
      </c>
      <c r="I24" s="7">
        <v>10.22</v>
      </c>
    </row>
    <row r="25" spans="1:9" ht="12.75">
      <c r="A25" s="63"/>
      <c r="B25" s="61"/>
      <c r="C25" s="34"/>
      <c r="H25" s="28">
        <v>0.893059787943173</v>
      </c>
      <c r="I25" s="7">
        <v>10.22</v>
      </c>
    </row>
    <row r="26" spans="1:9" ht="12.75">
      <c r="A26" s="63"/>
      <c r="B26" s="61"/>
      <c r="C26" s="34"/>
      <c r="H26" s="28">
        <v>0.9304524424362626</v>
      </c>
      <c r="I26" s="7">
        <v>10.18</v>
      </c>
    </row>
    <row r="27" spans="1:9" ht="12.75">
      <c r="A27" s="63"/>
      <c r="B27" s="61"/>
      <c r="C27" s="34"/>
      <c r="H27" s="28">
        <v>0.944870796380485</v>
      </c>
      <c r="I27" s="7">
        <v>10.27</v>
      </c>
    </row>
    <row r="28" spans="1:9" ht="12.75">
      <c r="A28" s="63"/>
      <c r="B28" s="61"/>
      <c r="C28" s="34"/>
      <c r="H28" s="28">
        <v>0.9567540557176244</v>
      </c>
      <c r="I28" s="7">
        <v>10.4</v>
      </c>
    </row>
    <row r="29" spans="1:9" ht="12.75">
      <c r="A29" s="63"/>
      <c r="B29" s="61"/>
      <c r="C29" s="34"/>
      <c r="H29" s="28">
        <v>0.9646762281171277</v>
      </c>
      <c r="I29" s="7">
        <v>10.46</v>
      </c>
    </row>
    <row r="30" spans="1:9" ht="12.75">
      <c r="A30" s="63"/>
      <c r="B30" s="61"/>
      <c r="C30" s="34"/>
      <c r="H30" s="28">
        <v>0.9778268912538124</v>
      </c>
      <c r="I30" s="7">
        <v>10.51</v>
      </c>
    </row>
    <row r="31" spans="1:9" ht="12.75">
      <c r="A31" s="63"/>
      <c r="B31" s="61"/>
      <c r="C31" s="34"/>
      <c r="H31" s="28">
        <v>0.9851152901860019</v>
      </c>
      <c r="I31" s="7">
        <v>10.55</v>
      </c>
    </row>
    <row r="32" spans="1:9" ht="12.75">
      <c r="A32" s="63"/>
      <c r="B32" s="61"/>
      <c r="C32" s="34"/>
      <c r="H32" s="28">
        <v>0.9944634541782307</v>
      </c>
      <c r="I32" s="7">
        <v>10.67</v>
      </c>
    </row>
    <row r="33" spans="1:9" ht="12.75">
      <c r="A33" s="63"/>
      <c r="B33" s="61"/>
      <c r="C33" s="34"/>
      <c r="H33" s="28">
        <v>0.0063467127774856635</v>
      </c>
      <c r="I33" s="7">
        <v>10.73</v>
      </c>
    </row>
    <row r="34" spans="1:9" ht="12.75">
      <c r="A34" s="63"/>
      <c r="B34" s="61"/>
      <c r="C34" s="34"/>
      <c r="H34" s="28">
        <v>0.018546858479396633</v>
      </c>
      <c r="I34" s="7">
        <v>10.67</v>
      </c>
    </row>
    <row r="35" spans="1:9" ht="12.75">
      <c r="A35" s="63"/>
      <c r="B35" s="61"/>
      <c r="C35" s="34"/>
      <c r="H35" s="28">
        <v>0.024092379454145885</v>
      </c>
      <c r="I35" s="7">
        <v>10.62</v>
      </c>
    </row>
    <row r="36" spans="1:9" ht="12.75">
      <c r="A36" s="63"/>
      <c r="B36" s="61"/>
      <c r="C36" s="34"/>
      <c r="H36" s="28">
        <v>0.03248988213863413</v>
      </c>
      <c r="I36" s="7">
        <v>10.51</v>
      </c>
    </row>
    <row r="37" spans="1:9" ht="12.75">
      <c r="A37" s="63"/>
      <c r="B37" s="61"/>
      <c r="C37" s="34"/>
      <c r="H37" s="28">
        <v>0.03882762050096744</v>
      </c>
      <c r="I37" s="7">
        <v>10.46</v>
      </c>
    </row>
    <row r="38" spans="1:9" ht="12.75">
      <c r="A38" s="63"/>
      <c r="B38" s="61"/>
      <c r="C38" s="34"/>
      <c r="H38" s="28">
        <v>0.04389781045301788</v>
      </c>
      <c r="I38" s="7">
        <v>10.29</v>
      </c>
    </row>
    <row r="39" spans="1:9" ht="12.75">
      <c r="A39" s="63"/>
      <c r="B39" s="61"/>
      <c r="C39" s="34"/>
      <c r="H39" s="28">
        <v>0.004826482518183184</v>
      </c>
      <c r="I39" s="7">
        <v>10.78</v>
      </c>
    </row>
    <row r="40" spans="1:9" ht="12.75">
      <c r="A40" s="63"/>
      <c r="B40" s="61"/>
      <c r="C40" s="34"/>
      <c r="H40" s="28">
        <v>0.01259021173535757</v>
      </c>
      <c r="I40" s="7">
        <v>10.69</v>
      </c>
    </row>
    <row r="41" spans="1:9" ht="12.75">
      <c r="A41" s="63"/>
      <c r="B41" s="61"/>
      <c r="C41" s="34"/>
      <c r="H41" s="28">
        <v>0.02130460152238811</v>
      </c>
      <c r="I41" s="7">
        <v>10.62</v>
      </c>
    </row>
    <row r="42" spans="1:9" ht="12.75">
      <c r="A42" s="63"/>
      <c r="B42" s="61"/>
      <c r="C42" s="34"/>
      <c r="H42" s="28">
        <v>0.027325452782122284</v>
      </c>
      <c r="I42" s="7">
        <v>10.57</v>
      </c>
    </row>
    <row r="43" spans="1:9" ht="12.75">
      <c r="A43" s="63"/>
      <c r="B43" s="61"/>
      <c r="C43" s="34"/>
      <c r="H43" s="28">
        <v>0.03572295546661053</v>
      </c>
      <c r="I43" s="7">
        <v>10.49</v>
      </c>
    </row>
    <row r="44" spans="1:9" ht="12.75">
      <c r="A44" s="63"/>
      <c r="B44" s="61"/>
      <c r="C44" s="34"/>
      <c r="H44" s="28">
        <v>0.0460217800286955</v>
      </c>
      <c r="I44" s="7">
        <v>10.4</v>
      </c>
    </row>
    <row r="45" spans="1:9" ht="12.75">
      <c r="A45" s="63"/>
      <c r="B45" s="61"/>
      <c r="C45" s="34"/>
      <c r="H45" s="28">
        <v>0.05441928271318375</v>
      </c>
      <c r="I45" s="7">
        <v>10.29</v>
      </c>
    </row>
    <row r="46" spans="1:9" ht="12.75">
      <c r="A46" s="63"/>
      <c r="B46" s="61"/>
      <c r="C46" s="34"/>
      <c r="H46" s="28">
        <v>0.07422471444982648</v>
      </c>
      <c r="I46" s="7">
        <v>10.18</v>
      </c>
    </row>
    <row r="47" spans="1:9" ht="12.75">
      <c r="A47" s="63"/>
      <c r="B47" s="61"/>
      <c r="C47" s="34"/>
      <c r="H47" s="48">
        <v>0.05164672065893683</v>
      </c>
      <c r="I47" s="47">
        <v>10.77</v>
      </c>
    </row>
    <row r="48" spans="1:9" ht="12.75">
      <c r="A48" s="63"/>
      <c r="B48" s="61"/>
      <c r="C48" s="34"/>
      <c r="H48" s="48">
        <v>0.05733484035033598</v>
      </c>
      <c r="I48" s="47">
        <v>10.7</v>
      </c>
    </row>
    <row r="49" spans="1:9" ht="12.75">
      <c r="A49" s="63"/>
      <c r="B49" s="61"/>
      <c r="C49" s="34"/>
      <c r="H49" s="48">
        <v>0.06137514814122369</v>
      </c>
      <c r="I49" s="47">
        <v>10.67</v>
      </c>
    </row>
    <row r="50" spans="1:9" ht="12.75">
      <c r="A50" s="63"/>
      <c r="B50" s="61"/>
      <c r="C50" s="34"/>
      <c r="H50" s="48">
        <v>0.06980433975729738</v>
      </c>
      <c r="I50" s="47">
        <v>10.62</v>
      </c>
    </row>
    <row r="51" spans="1:9" ht="12.75">
      <c r="A51" s="63"/>
      <c r="B51" s="61"/>
      <c r="C51" s="34"/>
      <c r="H51" s="48">
        <v>0.07878808398731962</v>
      </c>
      <c r="I51" s="47">
        <v>10.57</v>
      </c>
    </row>
    <row r="52" spans="1:9" ht="12.75">
      <c r="A52" s="63"/>
      <c r="B52" s="61"/>
      <c r="C52" s="34"/>
      <c r="H52" s="48">
        <v>0.08741639276536262</v>
      </c>
      <c r="I52" s="47">
        <v>10.56</v>
      </c>
    </row>
    <row r="53" spans="1:9" ht="12.75">
      <c r="A53" s="63"/>
      <c r="B53" s="61"/>
      <c r="C53" s="34"/>
      <c r="H53" s="48">
        <v>0.0976835283958053</v>
      </c>
      <c r="I53" s="47">
        <v>10.56</v>
      </c>
    </row>
    <row r="54" spans="1:9" ht="12.75">
      <c r="A54" s="63"/>
      <c r="B54" s="61"/>
      <c r="C54" s="34"/>
      <c r="H54" s="48">
        <v>0.10722182376423461</v>
      </c>
      <c r="I54" s="47">
        <v>10.55</v>
      </c>
    </row>
    <row r="55" spans="1:9" ht="12.75">
      <c r="A55" s="63"/>
      <c r="B55" s="61"/>
      <c r="C55" s="34"/>
      <c r="H55" s="44">
        <v>0.8513237481969327</v>
      </c>
      <c r="I55" s="43">
        <v>10.2</v>
      </c>
    </row>
    <row r="56" spans="1:9" ht="12.75">
      <c r="A56" s="63"/>
      <c r="B56" s="61"/>
      <c r="C56" s="34"/>
      <c r="H56" s="44">
        <v>0.8590240995508793</v>
      </c>
      <c r="I56" s="43">
        <v>10.18</v>
      </c>
    </row>
    <row r="57" spans="1:9" ht="12.75">
      <c r="A57" s="63"/>
      <c r="B57" s="61"/>
      <c r="C57" s="34"/>
      <c r="H57" s="44">
        <v>0.8689268154191723</v>
      </c>
      <c r="I57" s="43">
        <v>10.22</v>
      </c>
    </row>
    <row r="58" spans="1:9" ht="12.75">
      <c r="A58" s="63"/>
      <c r="B58" s="61"/>
      <c r="C58" s="34"/>
      <c r="H58" s="44">
        <v>0.8810318950640976</v>
      </c>
      <c r="I58" s="43">
        <v>10.2</v>
      </c>
    </row>
    <row r="59" spans="1:9" ht="12.75">
      <c r="A59" s="63"/>
      <c r="B59" s="61"/>
      <c r="C59" s="34"/>
      <c r="H59" s="44">
        <v>0.9112945945450974</v>
      </c>
      <c r="I59" s="43">
        <v>10.27</v>
      </c>
    </row>
    <row r="60" spans="1:9" ht="12.75">
      <c r="A60" s="63"/>
      <c r="B60" s="61"/>
      <c r="C60" s="34"/>
      <c r="H60" s="44">
        <v>0.9256020379665415</v>
      </c>
      <c r="I60" s="43">
        <v>10.31</v>
      </c>
    </row>
    <row r="61" spans="1:9" ht="12.75">
      <c r="A61" s="63"/>
      <c r="B61" s="61"/>
      <c r="C61" s="34"/>
      <c r="H61" s="44">
        <v>0.9256020379665415</v>
      </c>
      <c r="I61" s="43">
        <v>10.31</v>
      </c>
    </row>
    <row r="62" spans="1:9" ht="12.75">
      <c r="A62" s="63"/>
      <c r="B62" s="61"/>
      <c r="C62" s="34"/>
      <c r="H62" s="44">
        <v>0.9531078210571877</v>
      </c>
      <c r="I62" s="43">
        <v>10.31</v>
      </c>
    </row>
    <row r="63" spans="1:9" ht="12.75">
      <c r="A63" s="63"/>
      <c r="B63" s="61"/>
      <c r="C63" s="34"/>
      <c r="H63" s="44">
        <v>0.9642939290637287</v>
      </c>
      <c r="I63" s="43">
        <v>10.44</v>
      </c>
    </row>
    <row r="64" spans="1:9" ht="12.75">
      <c r="A64" s="63"/>
      <c r="B64" s="61"/>
      <c r="C64" s="34"/>
      <c r="H64" s="44">
        <v>0.9718199927694968</v>
      </c>
      <c r="I64" s="43">
        <v>10.47</v>
      </c>
    </row>
    <row r="65" spans="1:9" ht="12.75">
      <c r="A65" s="63"/>
      <c r="B65" s="61"/>
      <c r="C65" s="34"/>
      <c r="H65" s="44">
        <v>0.9802491843855705</v>
      </c>
      <c r="I65" s="43">
        <v>10.53</v>
      </c>
    </row>
    <row r="66" spans="1:9" ht="12.75">
      <c r="A66" s="63"/>
      <c r="B66" s="61"/>
      <c r="C66" s="34"/>
      <c r="H66" s="44">
        <v>0.9872206962152177</v>
      </c>
      <c r="I66" s="43">
        <v>10.55</v>
      </c>
    </row>
    <row r="67" spans="1:9" ht="12.75">
      <c r="A67" s="63"/>
      <c r="B67" s="61"/>
      <c r="C67" s="34"/>
      <c r="H67" s="44">
        <v>0.9936376561687439</v>
      </c>
      <c r="I67" s="43">
        <v>10.66</v>
      </c>
    </row>
    <row r="68" spans="1:9" ht="12.75">
      <c r="A68" s="63"/>
      <c r="B68" s="61"/>
      <c r="C68" s="34"/>
      <c r="H68" s="44">
        <v>0.9987712239840221</v>
      </c>
      <c r="I68" s="43">
        <v>10.68</v>
      </c>
    </row>
    <row r="69" spans="1:9" ht="12.75">
      <c r="A69" s="63"/>
      <c r="B69" s="61"/>
      <c r="C69" s="34"/>
      <c r="H69" s="44">
        <v>0.9987712239840221</v>
      </c>
      <c r="I69" s="43">
        <v>10.71</v>
      </c>
    </row>
    <row r="70" spans="1:9" ht="12.75">
      <c r="A70" s="63"/>
      <c r="B70" s="61"/>
      <c r="C70" s="34"/>
      <c r="H70" s="44">
        <v>0.011969420518084917</v>
      </c>
      <c r="I70" s="43">
        <v>10.76</v>
      </c>
    </row>
    <row r="71" spans="1:9" ht="12.75">
      <c r="A71" s="63"/>
      <c r="B71" s="61"/>
      <c r="C71" s="34"/>
      <c r="H71" s="44">
        <v>0.017102988333249414</v>
      </c>
      <c r="I71" s="43">
        <v>10.79</v>
      </c>
    </row>
    <row r="72" spans="1:9" ht="12.75">
      <c r="A72" s="63"/>
      <c r="B72" s="61"/>
      <c r="C72" s="34"/>
      <c r="H72" s="44">
        <v>0.02133342823822204</v>
      </c>
      <c r="I72" s="43">
        <v>10.8</v>
      </c>
    </row>
    <row r="73" spans="1:9" ht="12.75">
      <c r="A73" s="63"/>
      <c r="B73" s="61"/>
      <c r="C73" s="34"/>
      <c r="H73" s="44">
        <v>0.03031717246824428</v>
      </c>
      <c r="I73" s="43">
        <v>10.78</v>
      </c>
    </row>
    <row r="74" spans="1:9" ht="12.75">
      <c r="A74" s="63"/>
      <c r="B74" s="61"/>
      <c r="C74" s="34"/>
      <c r="H74" s="44">
        <v>0.038017523822190924</v>
      </c>
      <c r="I74" s="43">
        <v>10.77</v>
      </c>
    </row>
    <row r="75" spans="1:9" ht="12.75">
      <c r="A75" s="63"/>
      <c r="B75" s="61"/>
      <c r="C75" s="34"/>
      <c r="H75" s="44">
        <v>0.04278667187531937</v>
      </c>
      <c r="I75" s="43">
        <v>10.71</v>
      </c>
    </row>
    <row r="76" spans="1:9" ht="12.75">
      <c r="A76" s="63"/>
      <c r="B76" s="61"/>
      <c r="C76" s="34"/>
      <c r="H76" s="29">
        <v>0.4545060072554179</v>
      </c>
      <c r="I76" s="26">
        <v>10.24</v>
      </c>
    </row>
    <row r="77" spans="1:9" ht="12.75">
      <c r="A77" s="63"/>
      <c r="B77" s="61"/>
      <c r="C77" s="34"/>
      <c r="H77" s="29">
        <v>0.5500590380900121</v>
      </c>
      <c r="I77" s="26">
        <v>10.31</v>
      </c>
    </row>
    <row r="78" spans="1:9" ht="12.75">
      <c r="A78" s="63"/>
      <c r="B78" s="61"/>
      <c r="C78" s="34"/>
      <c r="H78" s="29">
        <v>0.2499592329963889</v>
      </c>
      <c r="I78" s="26">
        <v>10.58</v>
      </c>
    </row>
    <row r="79" spans="1:9" ht="12.75">
      <c r="A79" s="63"/>
      <c r="B79" s="61"/>
      <c r="C79" s="34"/>
      <c r="H79" s="46">
        <v>0.9917891910431536</v>
      </c>
      <c r="I79" s="45">
        <v>10.46</v>
      </c>
    </row>
    <row r="80" spans="1:9" ht="12.75">
      <c r="A80" s="63"/>
      <c r="B80" s="61"/>
      <c r="C80" s="34"/>
      <c r="H80" s="46">
        <v>0.8108790161538764</v>
      </c>
      <c r="I80" s="45">
        <v>10.22</v>
      </c>
    </row>
    <row r="81" spans="1:9" ht="12.75">
      <c r="A81" s="63"/>
      <c r="B81" s="61"/>
      <c r="C81" s="34"/>
      <c r="H81" s="46">
        <v>0.8880884088821404</v>
      </c>
      <c r="I81" s="45">
        <v>10.22</v>
      </c>
    </row>
    <row r="82" spans="1:9" ht="12.75">
      <c r="A82" s="63"/>
      <c r="B82" s="61"/>
      <c r="C82" s="34"/>
      <c r="H82" s="46">
        <v>0.9733626745444326</v>
      </c>
      <c r="I82" s="45">
        <v>10.32</v>
      </c>
    </row>
    <row r="83" spans="1:9" ht="12.75">
      <c r="A83" s="63"/>
      <c r="B83" s="61"/>
      <c r="C83" s="34"/>
      <c r="H83" s="46">
        <v>0.978131822597561</v>
      </c>
      <c r="I83" s="45">
        <v>10.44</v>
      </c>
    </row>
    <row r="84" spans="1:9" ht="12.75">
      <c r="A84" s="63"/>
      <c r="B84" s="61"/>
      <c r="C84" s="34"/>
      <c r="H84" s="46">
        <v>0.980872893784408</v>
      </c>
      <c r="I84" s="45">
        <v>10.47</v>
      </c>
    </row>
    <row r="85" spans="1:9" ht="12.75">
      <c r="A85" s="63"/>
      <c r="B85" s="61"/>
      <c r="C85" s="34"/>
      <c r="H85" s="46">
        <v>0.9843586496992884</v>
      </c>
      <c r="I85" s="45">
        <v>10.46</v>
      </c>
    </row>
    <row r="86" spans="1:9" ht="12.75">
      <c r="A86" s="63"/>
      <c r="B86" s="61"/>
      <c r="C86" s="34"/>
      <c r="H86" s="46">
        <v>0.9894922175144529</v>
      </c>
      <c r="I86" s="45">
        <v>10.51</v>
      </c>
    </row>
    <row r="87" spans="1:9" ht="12.75">
      <c r="A87" s="63"/>
      <c r="B87" s="61"/>
      <c r="C87" s="34"/>
      <c r="H87" s="46">
        <v>0.9938969458055453</v>
      </c>
      <c r="I87" s="45">
        <v>10.57</v>
      </c>
    </row>
    <row r="88" spans="1:9" ht="12.75">
      <c r="A88" s="63"/>
      <c r="B88" s="61"/>
      <c r="C88" s="34"/>
      <c r="H88" s="46">
        <v>0.0050738252868995914</v>
      </c>
      <c r="I88" s="45">
        <v>10.7</v>
      </c>
    </row>
    <row r="89" spans="1:9" ht="12.75">
      <c r="A89" s="63"/>
      <c r="B89" s="61"/>
      <c r="C89" s="34"/>
      <c r="H89" s="46">
        <v>0.007086056949447084</v>
      </c>
      <c r="I89" s="45">
        <v>10.69</v>
      </c>
    </row>
    <row r="90" spans="1:9" ht="12.75">
      <c r="A90" s="63"/>
      <c r="B90" s="61"/>
      <c r="C90" s="34"/>
      <c r="H90" s="46">
        <v>0.009842972602200462</v>
      </c>
      <c r="I90" s="45">
        <v>10.71</v>
      </c>
    </row>
    <row r="91" spans="1:9" ht="12.75">
      <c r="A91" s="63"/>
      <c r="B91" s="61"/>
      <c r="C91" s="34"/>
      <c r="H91" s="46">
        <v>0.018462296332245387</v>
      </c>
      <c r="I91" s="45">
        <v>10.7</v>
      </c>
    </row>
    <row r="92" spans="1:9" ht="12.75">
      <c r="A92" s="63"/>
      <c r="B92" s="61"/>
      <c r="C92" s="34"/>
      <c r="H92" s="46">
        <v>0.022312472746989442</v>
      </c>
      <c r="I92" s="45">
        <v>10.68</v>
      </c>
    </row>
    <row r="93" spans="1:9" ht="12.75">
      <c r="A93" s="63"/>
      <c r="B93" s="61"/>
      <c r="C93" s="34"/>
      <c r="H93" s="46">
        <v>0.028174880086453413</v>
      </c>
      <c r="I93" s="45">
        <v>10.67</v>
      </c>
    </row>
    <row r="94" spans="1:9" ht="12.75">
      <c r="A94" s="63"/>
      <c r="B94" s="61"/>
      <c r="C94" s="34"/>
      <c r="H94" s="46">
        <v>0.032025055763597265</v>
      </c>
      <c r="I94" s="45">
        <v>10.65</v>
      </c>
    </row>
    <row r="95" spans="1:9" ht="12.75">
      <c r="A95" s="63"/>
      <c r="B95" s="61"/>
      <c r="C95" s="34"/>
      <c r="H95" s="46">
        <v>0.03679420381649834</v>
      </c>
      <c r="I95" s="45">
        <v>10.62</v>
      </c>
    </row>
    <row r="96" spans="1:9" ht="12.75">
      <c r="A96" s="63"/>
      <c r="B96" s="61"/>
      <c r="C96" s="34"/>
      <c r="H96" s="46">
        <v>0.03974125232116421</v>
      </c>
      <c r="I96" s="45">
        <v>10.57</v>
      </c>
    </row>
    <row r="97" spans="1:9" ht="12.75">
      <c r="A97" s="63"/>
      <c r="B97" s="61"/>
      <c r="C97" s="34"/>
      <c r="H97" s="46">
        <v>0.04248232350801118</v>
      </c>
      <c r="I97" s="45">
        <v>10.51</v>
      </c>
    </row>
    <row r="98" spans="1:9" ht="12.75">
      <c r="A98" s="63"/>
      <c r="B98" s="61"/>
      <c r="C98" s="34"/>
      <c r="H98" s="46">
        <v>0.046158212274576726</v>
      </c>
      <c r="I98" s="45">
        <v>10.44</v>
      </c>
    </row>
    <row r="99" spans="1:9" ht="12.75">
      <c r="A99" s="63"/>
      <c r="B99" s="61"/>
      <c r="C99" s="34"/>
      <c r="H99" s="46">
        <v>0.04889928346142369</v>
      </c>
      <c r="I99" s="45">
        <v>10.32</v>
      </c>
    </row>
    <row r="100" spans="1:9" ht="12.75">
      <c r="A100" s="63"/>
      <c r="B100" s="61"/>
      <c r="C100" s="34"/>
      <c r="H100" s="35">
        <v>0.006339355228192289</v>
      </c>
      <c r="I100" s="33">
        <v>10.98</v>
      </c>
    </row>
    <row r="101" spans="1:9" ht="12.75">
      <c r="A101" s="63"/>
      <c r="B101" s="61"/>
      <c r="C101" s="34"/>
      <c r="H101" s="35">
        <v>0.017525463234733252</v>
      </c>
      <c r="I101" s="33">
        <v>10.96</v>
      </c>
    </row>
    <row r="102" spans="1:9" ht="12.75">
      <c r="A102" s="63"/>
      <c r="B102" s="61"/>
      <c r="C102" s="34"/>
      <c r="H102" s="35">
        <v>0.021565771025734648</v>
      </c>
      <c r="I102" s="33">
        <v>10.97</v>
      </c>
    </row>
    <row r="103" spans="1:9" ht="12.75">
      <c r="A103" s="63"/>
      <c r="B103" s="61"/>
      <c r="C103" s="34"/>
      <c r="H103" s="35">
        <v>0.030185094755779573</v>
      </c>
      <c r="I103" s="33">
        <v>10.93</v>
      </c>
    </row>
    <row r="104" spans="1:9" ht="12.75">
      <c r="A104" s="63"/>
      <c r="B104" s="61"/>
      <c r="C104" s="34"/>
      <c r="H104" s="35">
        <v>0.03788544684766748</v>
      </c>
      <c r="I104" s="33">
        <v>10.8</v>
      </c>
    </row>
    <row r="105" spans="1:9" ht="12.75">
      <c r="A105" s="63"/>
      <c r="B105" s="61"/>
      <c r="C105" s="34"/>
      <c r="H105" s="35">
        <v>0.04081665088619957</v>
      </c>
      <c r="I105" s="33">
        <v>10.76</v>
      </c>
    </row>
    <row r="106" spans="1:9" ht="12.75">
      <c r="A106" s="63"/>
      <c r="B106" s="61"/>
      <c r="C106" s="34"/>
      <c r="H106" s="35">
        <v>0.04466682656311605</v>
      </c>
      <c r="I106" s="33">
        <v>10.7</v>
      </c>
    </row>
    <row r="107" spans="1:9" ht="12.75">
      <c r="A107" s="63"/>
      <c r="B107" s="61"/>
      <c r="C107" s="34"/>
      <c r="H107" s="35">
        <v>0.04723361010201188</v>
      </c>
      <c r="I107" s="33">
        <v>10.69</v>
      </c>
    </row>
    <row r="108" spans="1:9" ht="12.75">
      <c r="A108" s="63"/>
      <c r="B108" s="61"/>
      <c r="C108" s="34"/>
      <c r="H108" s="35">
        <v>0.05274744214511884</v>
      </c>
      <c r="I108" s="33">
        <v>10.67</v>
      </c>
    </row>
    <row r="109" spans="1:9" ht="12.75">
      <c r="A109" s="63"/>
      <c r="B109" s="61"/>
      <c r="C109" s="34"/>
      <c r="H109" s="35">
        <v>0.06117663376130622</v>
      </c>
      <c r="I109" s="33">
        <v>10.77</v>
      </c>
    </row>
    <row r="110" spans="1:9" ht="12.75">
      <c r="A110" s="63"/>
      <c r="B110" s="61"/>
      <c r="C110" s="34"/>
      <c r="H110" s="35">
        <v>0.0659457818142073</v>
      </c>
      <c r="I110" s="33">
        <v>10.77</v>
      </c>
    </row>
    <row r="111" spans="1:9" ht="12.75">
      <c r="A111" s="63"/>
      <c r="B111" s="61"/>
      <c r="C111" s="34"/>
      <c r="H111" s="35">
        <v>0.07291729364396815</v>
      </c>
      <c r="I111" s="33">
        <v>10.62</v>
      </c>
    </row>
    <row r="112" spans="1:9" ht="12.75">
      <c r="A112" s="63"/>
      <c r="B112" s="65"/>
      <c r="C112" s="34"/>
      <c r="H112" s="35">
        <v>0.08245558974999767</v>
      </c>
      <c r="I112" s="33">
        <v>10.73</v>
      </c>
    </row>
    <row r="113" spans="1:9" ht="12.75">
      <c r="A113" s="63"/>
      <c r="B113" s="61"/>
      <c r="C113" s="34"/>
      <c r="H113" s="35">
        <v>0.10335428077314646</v>
      </c>
      <c r="I113" s="33">
        <v>10.57</v>
      </c>
    </row>
    <row r="114" spans="1:12" ht="12.75">
      <c r="A114" s="63"/>
      <c r="B114" s="61"/>
      <c r="C114" s="34"/>
      <c r="H114" s="57">
        <v>0.8149278077116833</v>
      </c>
      <c r="I114" s="56">
        <v>10.27</v>
      </c>
      <c r="J114" s="60"/>
      <c r="K114" s="61"/>
      <c r="L114" s="58"/>
    </row>
    <row r="115" spans="1:12" ht="12.75">
      <c r="A115" s="63"/>
      <c r="B115" s="61"/>
      <c r="C115" s="34"/>
      <c r="H115" s="57">
        <v>0.8281261473807717</v>
      </c>
      <c r="I115" s="56">
        <v>10.2</v>
      </c>
      <c r="J115" s="60"/>
      <c r="K115" s="61"/>
      <c r="L115" s="58"/>
    </row>
    <row r="116" spans="1:12" ht="12.75">
      <c r="A116" s="63"/>
      <c r="B116" s="61"/>
      <c r="C116" s="34"/>
      <c r="H116" s="57">
        <v>0.856915322609666</v>
      </c>
      <c r="I116" s="56">
        <v>10.27</v>
      </c>
      <c r="J116" s="60"/>
      <c r="K116" s="61"/>
      <c r="L116" s="58"/>
    </row>
    <row r="117" spans="1:12" ht="12.75">
      <c r="A117" s="63"/>
      <c r="B117" s="61"/>
      <c r="C117" s="34"/>
      <c r="H117" s="57">
        <v>0.8611457625145249</v>
      </c>
      <c r="I117" s="56">
        <v>10.3</v>
      </c>
      <c r="J117" s="60"/>
      <c r="K117" s="61"/>
      <c r="L117" s="58"/>
    </row>
    <row r="118" spans="1:12" ht="12.75">
      <c r="A118" s="63"/>
      <c r="B118" s="61"/>
      <c r="C118" s="34"/>
      <c r="H118" s="57">
        <v>0.8662793303299168</v>
      </c>
      <c r="I118" s="56">
        <v>10.4</v>
      </c>
      <c r="J118" s="60"/>
      <c r="K118" s="61"/>
      <c r="L118" s="58"/>
    </row>
    <row r="119" spans="1:12" ht="12.75">
      <c r="A119" s="63"/>
      <c r="B119" s="61"/>
      <c r="C119" s="34"/>
      <c r="H119" s="57">
        <v>0.8734251298076288</v>
      </c>
      <c r="I119" s="56">
        <v>10.4</v>
      </c>
      <c r="J119" s="60"/>
      <c r="K119" s="61"/>
      <c r="L119" s="58"/>
    </row>
    <row r="120" spans="1:12" ht="12.75">
      <c r="A120" s="63"/>
      <c r="B120" s="61"/>
      <c r="C120" s="34"/>
      <c r="H120" s="57">
        <v>0.8781942778607572</v>
      </c>
      <c r="I120" s="56">
        <v>10.46</v>
      </c>
      <c r="J120" s="60"/>
      <c r="K120" s="61"/>
      <c r="L120" s="58"/>
    </row>
    <row r="121" spans="1:12" ht="12.75">
      <c r="A121" s="63"/>
      <c r="B121" s="61"/>
      <c r="C121" s="34"/>
      <c r="H121" s="57">
        <v>0.8809353497854318</v>
      </c>
      <c r="I121" s="56">
        <v>10.46</v>
      </c>
      <c r="J121" s="60"/>
      <c r="K121" s="61"/>
      <c r="L121" s="58"/>
    </row>
    <row r="122" spans="1:12" ht="12.75">
      <c r="A122" s="63"/>
      <c r="B122" s="61"/>
      <c r="C122" s="34"/>
      <c r="H122" s="57">
        <v>0.8880969937290502</v>
      </c>
      <c r="I122" s="56">
        <v>10.47</v>
      </c>
      <c r="J122" s="60"/>
      <c r="K122" s="61"/>
      <c r="L122" s="58"/>
    </row>
    <row r="123" spans="1:12" ht="12.75">
      <c r="A123" s="63"/>
      <c r="B123" s="61"/>
      <c r="C123" s="34"/>
      <c r="H123" s="57">
        <v>0.9029522321643526</v>
      </c>
      <c r="I123" s="56">
        <v>10.53</v>
      </c>
      <c r="J123" s="60"/>
      <c r="K123" s="61"/>
      <c r="L123" s="58"/>
    </row>
    <row r="124" spans="1:12" ht="12.75">
      <c r="A124" s="63"/>
      <c r="B124" s="61"/>
      <c r="C124" s="34"/>
      <c r="H124" s="57">
        <v>0.9084660642074596</v>
      </c>
      <c r="I124" s="56">
        <v>10.55</v>
      </c>
      <c r="J124" s="60"/>
      <c r="K124" s="61"/>
      <c r="L124" s="58"/>
    </row>
    <row r="125" spans="1:12" ht="12.75">
      <c r="A125" s="63"/>
      <c r="B125" s="61"/>
      <c r="C125" s="34"/>
      <c r="H125" s="57">
        <v>0.9126806596466395</v>
      </c>
      <c r="I125" s="56">
        <v>10.56</v>
      </c>
      <c r="J125" s="60"/>
      <c r="K125" s="61"/>
      <c r="L125" s="58"/>
    </row>
    <row r="126" spans="1:12" ht="12.75">
      <c r="A126" s="63"/>
      <c r="B126" s="61"/>
      <c r="C126" s="34"/>
      <c r="H126" s="57">
        <v>0.9189074874861944</v>
      </c>
      <c r="I126" s="56">
        <v>10.53</v>
      </c>
      <c r="J126" s="60"/>
      <c r="K126" s="61"/>
      <c r="L126" s="58"/>
    </row>
    <row r="127" spans="1:12" ht="12.75">
      <c r="A127" s="63"/>
      <c r="B127" s="61"/>
      <c r="C127" s="34"/>
      <c r="H127" s="57">
        <v>0.9238667676531804</v>
      </c>
      <c r="I127" s="56">
        <v>10.49</v>
      </c>
      <c r="J127" s="60"/>
      <c r="K127" s="61"/>
      <c r="L127" s="58"/>
    </row>
    <row r="128" spans="1:12" ht="12.75">
      <c r="A128" s="63"/>
      <c r="B128" s="61"/>
      <c r="C128" s="34"/>
      <c r="H128" s="57">
        <v>0.9315671197450683</v>
      </c>
      <c r="I128" s="56">
        <v>10.46</v>
      </c>
      <c r="J128" s="60"/>
      <c r="K128" s="61"/>
      <c r="L128" s="58"/>
    </row>
    <row r="129" spans="1:12" ht="12.75">
      <c r="A129" s="63"/>
      <c r="B129" s="61"/>
      <c r="C129" s="34"/>
      <c r="H129" s="57">
        <v>0.9315671197450683</v>
      </c>
      <c r="I129" s="56">
        <v>10.46</v>
      </c>
      <c r="J129" s="60"/>
      <c r="K129" s="61"/>
      <c r="L129" s="58"/>
    </row>
    <row r="130" spans="1:12" ht="12.75">
      <c r="A130" s="63"/>
      <c r="B130" s="61"/>
      <c r="C130" s="34"/>
      <c r="G130" s="30"/>
      <c r="H130" s="30">
        <v>0.41354275175694966</v>
      </c>
      <c r="I130">
        <v>10.2</v>
      </c>
      <c r="J130" s="59"/>
      <c r="K130" s="58"/>
      <c r="L130" s="58"/>
    </row>
    <row r="131" spans="1:12" ht="12.75">
      <c r="A131" s="63"/>
      <c r="B131" s="61"/>
      <c r="C131" s="34"/>
      <c r="G131" s="30"/>
      <c r="H131" s="245">
        <v>0.9304937893127772</v>
      </c>
      <c r="I131" s="246">
        <v>10.24</v>
      </c>
      <c r="J131" s="59"/>
      <c r="K131" s="58"/>
      <c r="L131" s="58"/>
    </row>
    <row r="132" spans="1:12" ht="12.75">
      <c r="A132" s="63"/>
      <c r="B132" s="61"/>
      <c r="C132" s="34"/>
      <c r="G132" s="30"/>
      <c r="H132" s="245">
        <v>0.948651408411024</v>
      </c>
      <c r="I132" s="246">
        <v>10.27</v>
      </c>
      <c r="K132" s="58"/>
      <c r="L132" s="58"/>
    </row>
    <row r="133" spans="1:12" ht="12.75">
      <c r="A133" s="63"/>
      <c r="B133" s="61"/>
      <c r="C133" s="34"/>
      <c r="G133" s="30"/>
      <c r="H133" s="245">
        <v>0.9552426560128424</v>
      </c>
      <c r="I133" s="246">
        <v>10.29</v>
      </c>
      <c r="K133" s="58"/>
      <c r="L133" s="58"/>
    </row>
    <row r="134" spans="1:9" ht="12.75">
      <c r="A134" s="63"/>
      <c r="B134" s="61"/>
      <c r="C134" s="34"/>
      <c r="G134" s="30"/>
      <c r="H134" s="245">
        <v>0.9638619804807149</v>
      </c>
      <c r="I134" s="246">
        <v>10.31</v>
      </c>
    </row>
    <row r="135" spans="1:9" ht="12.75">
      <c r="A135" s="63"/>
      <c r="B135" s="61"/>
      <c r="C135" s="34"/>
      <c r="G135" s="30"/>
      <c r="H135" s="245">
        <v>0.9723070158247538</v>
      </c>
      <c r="I135" s="246">
        <v>10.4</v>
      </c>
    </row>
    <row r="136" spans="1:9" ht="12.75">
      <c r="A136" s="63"/>
      <c r="B136" s="61"/>
      <c r="C136" s="34"/>
      <c r="G136" s="30"/>
      <c r="H136" s="245">
        <v>0.9801816555645928</v>
      </c>
      <c r="I136" s="246">
        <v>10.46</v>
      </c>
    </row>
    <row r="137" spans="1:9" ht="12.75">
      <c r="A137" s="63"/>
      <c r="B137" s="61"/>
      <c r="C137" s="34"/>
      <c r="G137" s="30"/>
      <c r="H137" s="245">
        <v>0.9845863838556852</v>
      </c>
      <c r="I137" s="246">
        <v>10.46</v>
      </c>
    </row>
    <row r="138" spans="1:9" ht="12.75">
      <c r="A138" s="63"/>
      <c r="B138" s="61"/>
      <c r="C138" s="34"/>
      <c r="G138" s="30"/>
      <c r="H138" s="245">
        <v>0.9924768673236031</v>
      </c>
      <c r="I138" s="246">
        <v>10.51</v>
      </c>
    </row>
    <row r="139" spans="1:9" ht="12.75">
      <c r="A139" s="63"/>
      <c r="B139" s="61"/>
      <c r="C139" s="34"/>
      <c r="G139" s="30"/>
      <c r="H139" s="245">
        <v>0.001096191053647999</v>
      </c>
      <c r="I139" s="246">
        <v>10.55</v>
      </c>
    </row>
    <row r="140" spans="1:9" ht="12.75">
      <c r="A140" s="63"/>
      <c r="B140" s="61"/>
      <c r="C140" s="34"/>
      <c r="G140" s="30"/>
      <c r="H140" s="245">
        <v>0.010998906921940943</v>
      </c>
      <c r="I140" s="246">
        <v>10.56</v>
      </c>
    </row>
    <row r="141" spans="1:9" ht="12.75">
      <c r="A141" s="63"/>
      <c r="B141" s="61"/>
      <c r="C141" s="34"/>
      <c r="G141" s="30"/>
      <c r="H141" s="245">
        <v>0.017970418751474426</v>
      </c>
      <c r="I141" s="246">
        <v>10.53</v>
      </c>
    </row>
    <row r="142" spans="1:9" ht="12.75">
      <c r="A142" s="63"/>
      <c r="B142" s="61"/>
      <c r="C142" s="34"/>
      <c r="G142" s="30"/>
      <c r="H142" s="245">
        <v>0.022723722338923835</v>
      </c>
      <c r="I142" s="246">
        <v>10.51</v>
      </c>
    </row>
    <row r="143" spans="1:9" ht="12.75">
      <c r="A143" s="63"/>
      <c r="B143" s="61"/>
      <c r="C143" s="34"/>
      <c r="G143" s="30"/>
      <c r="H143" s="245">
        <v>0.032262018444953355</v>
      </c>
      <c r="I143" s="246">
        <v>10.49</v>
      </c>
    </row>
    <row r="144" spans="1:9" ht="12.75">
      <c r="A144" s="63"/>
      <c r="B144" s="61"/>
      <c r="C144" s="34"/>
      <c r="G144" s="30"/>
      <c r="H144" s="245">
        <v>0.039423662388571756</v>
      </c>
      <c r="I144" s="246">
        <v>10.47</v>
      </c>
    </row>
    <row r="145" spans="1:9" ht="12.75">
      <c r="A145" s="63"/>
      <c r="B145" s="61"/>
      <c r="C145" s="34"/>
      <c r="G145" s="30"/>
      <c r="H145" s="245">
        <v>0.04858169352905861</v>
      </c>
      <c r="I145" s="246">
        <v>10.46</v>
      </c>
    </row>
    <row r="146" spans="1:9" ht="12.75">
      <c r="A146" s="63"/>
      <c r="B146" s="61"/>
      <c r="C146" s="34"/>
      <c r="G146" s="30"/>
      <c r="H146" s="245">
        <v>0.057755569135224505</v>
      </c>
      <c r="I146" s="246">
        <v>10.35</v>
      </c>
    </row>
    <row r="147" spans="1:9" ht="12.75">
      <c r="A147" s="63"/>
      <c r="B147" s="61"/>
      <c r="C147" s="34"/>
      <c r="G147" s="30"/>
      <c r="H147" s="245">
        <v>0.06216029742608953</v>
      </c>
      <c r="I147" s="246">
        <v>10.33</v>
      </c>
    </row>
    <row r="148" spans="1:9" ht="12.75">
      <c r="A148" s="63"/>
      <c r="B148" s="61"/>
      <c r="C148" s="34"/>
      <c r="G148" s="30"/>
      <c r="H148" s="245">
        <v>0.073520693080809</v>
      </c>
      <c r="I148" s="246">
        <v>10.24</v>
      </c>
    </row>
    <row r="149" spans="1:9" ht="12.75">
      <c r="A149" s="63"/>
      <c r="B149" s="61"/>
      <c r="C149" s="34"/>
      <c r="G149" s="30"/>
      <c r="H149" s="245">
        <v>0.08473173094330377</v>
      </c>
      <c r="I149" s="246">
        <v>10.24</v>
      </c>
    </row>
    <row r="150" spans="1:9" ht="12.75">
      <c r="A150" s="63"/>
      <c r="B150" s="61"/>
      <c r="C150" s="34"/>
      <c r="G150" s="30"/>
      <c r="H150" s="247">
        <v>0.9509067603680705</v>
      </c>
      <c r="I150" s="248">
        <v>10.27</v>
      </c>
    </row>
    <row r="151" spans="1:9" ht="12.75">
      <c r="A151" s="63"/>
      <c r="B151" s="61"/>
      <c r="C151" s="34"/>
      <c r="G151" s="30"/>
      <c r="H151" s="247">
        <v>0.9576881400837465</v>
      </c>
      <c r="I151" s="248">
        <v>10.27</v>
      </c>
    </row>
    <row r="152" spans="1:9" ht="12.75">
      <c r="A152" s="63"/>
      <c r="B152" s="61"/>
      <c r="C152" s="34"/>
      <c r="G152" s="30"/>
      <c r="H152" s="247">
        <v>0.9674165683040883</v>
      </c>
      <c r="I152" s="248">
        <v>10.29</v>
      </c>
    </row>
    <row r="153" spans="1:9" ht="12.75">
      <c r="A153" s="63"/>
      <c r="B153" s="61"/>
      <c r="C153" s="34"/>
      <c r="G153" s="30"/>
      <c r="H153" s="247">
        <v>0.9741979480195369</v>
      </c>
      <c r="I153" s="248">
        <v>10.4</v>
      </c>
    </row>
    <row r="154" spans="1:9" ht="12.75">
      <c r="A154" s="63"/>
      <c r="B154" s="61"/>
      <c r="C154" s="34"/>
      <c r="G154" s="30"/>
      <c r="H154" s="247">
        <v>0.9811694598492977</v>
      </c>
      <c r="I154" s="248">
        <v>10.44</v>
      </c>
    </row>
    <row r="155" spans="1:9" ht="12.75">
      <c r="A155" s="63"/>
      <c r="B155" s="61"/>
      <c r="C155" s="34"/>
      <c r="G155" s="30"/>
      <c r="H155" s="247">
        <v>0.9877607074508887</v>
      </c>
      <c r="I155" s="248">
        <v>10.46</v>
      </c>
    </row>
    <row r="156" spans="1:9" ht="12.75">
      <c r="A156" s="63"/>
      <c r="B156" s="61"/>
      <c r="C156" s="34"/>
      <c r="G156" s="30"/>
      <c r="H156" s="247">
        <v>0.9925298555040172</v>
      </c>
      <c r="I156" s="248">
        <v>10.46</v>
      </c>
    </row>
    <row r="157" spans="1:9" ht="12.75">
      <c r="A157" s="63"/>
      <c r="B157" s="61"/>
      <c r="C157" s="34"/>
      <c r="G157" s="30"/>
      <c r="H157" s="247">
        <v>0.998772527071651</v>
      </c>
      <c r="I157" s="248">
        <v>10.47</v>
      </c>
    </row>
    <row r="158" spans="1:9" ht="12.75">
      <c r="A158" s="63"/>
      <c r="B158" s="61"/>
      <c r="C158" s="34"/>
      <c r="G158" s="30"/>
      <c r="H158" s="247">
        <v>0.0051802584998768</v>
      </c>
      <c r="I158" s="248">
        <v>10.48</v>
      </c>
    </row>
    <row r="159" spans="1:9" ht="12.75">
      <c r="A159" s="63"/>
      <c r="B159" s="61"/>
      <c r="C159" s="34"/>
      <c r="G159" s="30"/>
      <c r="H159" s="247">
        <v>0.010488113963219803</v>
      </c>
      <c r="I159" s="248">
        <v>10.48</v>
      </c>
    </row>
    <row r="160" spans="1:9" ht="12.75">
      <c r="A160" s="63"/>
      <c r="B160" s="61"/>
      <c r="C160" s="34"/>
      <c r="G160" s="30"/>
      <c r="H160" s="247">
        <v>0.016730786268681186</v>
      </c>
      <c r="I160" s="248">
        <v>10.47</v>
      </c>
    </row>
    <row r="161" spans="1:9" ht="12.75">
      <c r="A161" s="63"/>
      <c r="B161" s="61"/>
      <c r="C161" s="34"/>
      <c r="G161" s="30"/>
      <c r="H161" s="247">
        <v>0.0220544861979306</v>
      </c>
      <c r="I161" s="248">
        <v>10.46</v>
      </c>
    </row>
    <row r="162" spans="1:9" ht="12.75">
      <c r="A162" s="63"/>
      <c r="B162" s="61"/>
      <c r="C162" s="34"/>
      <c r="G162" s="30"/>
      <c r="H162" s="247">
        <v>0.02920028567564259</v>
      </c>
      <c r="I162" s="248">
        <v>10.45</v>
      </c>
    </row>
    <row r="163" spans="1:9" ht="12.75">
      <c r="A163" s="63"/>
      <c r="B163" s="61"/>
      <c r="C163" s="34"/>
      <c r="G163" s="30"/>
      <c r="H163" s="247">
        <v>0.03506269375293414</v>
      </c>
      <c r="I163" s="248">
        <v>10.43</v>
      </c>
    </row>
    <row r="164" spans="1:9" ht="12.75">
      <c r="A164" s="63"/>
      <c r="B164" s="61"/>
      <c r="C164" s="34"/>
      <c r="G164" s="30"/>
      <c r="H164" s="247">
        <v>0.04571009361143297</v>
      </c>
      <c r="I164" s="248">
        <v>10.43</v>
      </c>
    </row>
    <row r="165" spans="1:9" ht="12.75">
      <c r="A165" s="63"/>
      <c r="B165" s="61"/>
      <c r="C165" s="34"/>
      <c r="G165" s="30"/>
      <c r="H165" s="247">
        <v>0.050843661426597464</v>
      </c>
      <c r="I165" s="248">
        <v>10.4</v>
      </c>
    </row>
    <row r="166" spans="1:9" ht="12.75">
      <c r="A166" s="63"/>
      <c r="B166" s="61"/>
      <c r="C166" s="34"/>
      <c r="G166" s="30"/>
      <c r="H166" s="247">
        <v>0.05946298515664239</v>
      </c>
      <c r="I166" s="248">
        <v>10.4</v>
      </c>
    </row>
    <row r="167" spans="1:9" ht="12.75">
      <c r="A167" s="63"/>
      <c r="B167" s="61"/>
      <c r="C167" s="34"/>
      <c r="G167" s="30"/>
      <c r="H167" s="247">
        <v>0.06936570102516271</v>
      </c>
      <c r="I167" s="248">
        <v>10.29</v>
      </c>
    </row>
    <row r="168" spans="1:9" ht="12.75">
      <c r="A168" s="63"/>
      <c r="B168" s="61"/>
      <c r="C168" s="34"/>
      <c r="G168" s="30"/>
      <c r="H168" s="247">
        <v>0.07687592026513812</v>
      </c>
      <c r="I168" s="248">
        <v>10.18</v>
      </c>
    </row>
    <row r="169" spans="1:9" ht="12.75">
      <c r="A169" s="63"/>
      <c r="B169" s="61"/>
      <c r="C169" s="34"/>
      <c r="H169" s="28">
        <f aca="true" t="shared" si="0" ref="H169:H184">H1+1</f>
        <v>1.9165831193089962</v>
      </c>
      <c r="I169" s="7">
        <v>10.3</v>
      </c>
    </row>
    <row r="170" spans="1:9" ht="12.75">
      <c r="A170" s="63"/>
      <c r="B170" s="61"/>
      <c r="C170" s="34"/>
      <c r="H170" s="28">
        <f t="shared" si="0"/>
        <v>1.941775628100288</v>
      </c>
      <c r="I170" s="7">
        <v>10.25</v>
      </c>
    </row>
    <row r="171" spans="1:9" ht="12.75">
      <c r="A171" s="63"/>
      <c r="B171" s="61"/>
      <c r="C171" s="34"/>
      <c r="H171" s="28">
        <f t="shared" si="0"/>
        <v>1.9528666700498434</v>
      </c>
      <c r="I171" s="9">
        <v>10.4</v>
      </c>
    </row>
    <row r="172" spans="1:9" ht="12.75">
      <c r="A172" s="63"/>
      <c r="B172" s="61"/>
      <c r="C172" s="34"/>
      <c r="H172" s="28">
        <f t="shared" si="0"/>
        <v>1.9633239377943141</v>
      </c>
      <c r="I172" s="7">
        <v>10.47</v>
      </c>
    </row>
    <row r="173" spans="1:9" ht="12.75">
      <c r="A173" s="63"/>
      <c r="B173" s="61"/>
      <c r="C173" s="34"/>
      <c r="H173" s="28">
        <f t="shared" si="0"/>
        <v>1.9782176220234646</v>
      </c>
      <c r="I173" s="7">
        <v>10.51</v>
      </c>
    </row>
    <row r="174" spans="1:9" ht="12.75">
      <c r="A174" s="63"/>
      <c r="B174" s="61"/>
      <c r="C174" s="34"/>
      <c r="H174" s="28">
        <f t="shared" si="0"/>
        <v>1.9891502200529203</v>
      </c>
      <c r="I174" s="7">
        <v>10.57</v>
      </c>
    </row>
    <row r="175" spans="1:9" ht="12.75">
      <c r="A175" s="63"/>
      <c r="B175" s="61"/>
      <c r="C175" s="34"/>
      <c r="H175" s="28">
        <f t="shared" si="0"/>
        <v>1.4162586007458344</v>
      </c>
      <c r="I175" s="7">
        <v>10.49</v>
      </c>
    </row>
    <row r="176" spans="1:9" ht="12.75">
      <c r="A176" s="63"/>
      <c r="B176" s="61"/>
      <c r="C176" s="34"/>
      <c r="H176" s="28">
        <f t="shared" si="0"/>
        <v>1.4789929779495878</v>
      </c>
      <c r="I176" s="7">
        <v>10.33</v>
      </c>
    </row>
    <row r="177" spans="1:9" ht="12.75">
      <c r="A177" s="63"/>
      <c r="B177" s="61"/>
      <c r="C177" s="34"/>
      <c r="H177" s="28">
        <f t="shared" si="0"/>
        <v>1.5032348261709103</v>
      </c>
      <c r="I177" s="7">
        <v>10.46</v>
      </c>
    </row>
    <row r="178" spans="1:9" ht="12.75">
      <c r="A178" s="63"/>
      <c r="B178" s="61"/>
      <c r="C178" s="34"/>
      <c r="H178" s="28">
        <f t="shared" si="0"/>
        <v>1.5208220496651847</v>
      </c>
      <c r="I178" s="7">
        <v>10.46</v>
      </c>
    </row>
    <row r="179" spans="1:9" ht="12.75">
      <c r="A179" s="63"/>
      <c r="B179" s="61"/>
      <c r="C179" s="34"/>
      <c r="H179" s="28">
        <f t="shared" si="0"/>
        <v>1.9566448201451863</v>
      </c>
      <c r="I179" s="7">
        <v>10.62</v>
      </c>
    </row>
    <row r="180" spans="1:9" ht="12.75">
      <c r="A180" s="63"/>
      <c r="B180" s="61"/>
      <c r="C180" s="34"/>
      <c r="H180" s="28">
        <f t="shared" si="0"/>
        <v>1.9655176531146026</v>
      </c>
      <c r="I180" s="7">
        <v>10.67</v>
      </c>
    </row>
    <row r="181" spans="1:9" ht="12.75">
      <c r="A181" s="63"/>
      <c r="B181" s="61"/>
      <c r="C181" s="34"/>
      <c r="H181" s="28">
        <f t="shared" si="0"/>
        <v>1.490866950629652</v>
      </c>
      <c r="I181" s="7">
        <v>10.53</v>
      </c>
    </row>
    <row r="182" spans="1:9" ht="12.75">
      <c r="A182" s="63"/>
      <c r="B182" s="61"/>
      <c r="C182" s="34"/>
      <c r="H182" s="28">
        <f t="shared" si="0"/>
        <v>1.899754334360921</v>
      </c>
      <c r="I182" s="7">
        <v>10.3</v>
      </c>
    </row>
    <row r="183" spans="1:9" ht="12.75">
      <c r="A183" s="63"/>
      <c r="B183" s="61"/>
      <c r="C183" s="34"/>
      <c r="H183" s="28">
        <f t="shared" si="0"/>
        <v>1.962973170032683</v>
      </c>
      <c r="I183" s="7">
        <v>10.4</v>
      </c>
    </row>
    <row r="184" spans="1:9" ht="12.75">
      <c r="A184" s="63"/>
      <c r="B184" s="61"/>
      <c r="C184" s="34"/>
      <c r="H184" s="28">
        <f t="shared" si="0"/>
        <v>1.9819863843817984</v>
      </c>
      <c r="I184" s="7">
        <v>10.46</v>
      </c>
    </row>
    <row r="185" spans="1:9" ht="12.75">
      <c r="A185" s="63"/>
      <c r="B185" s="61"/>
      <c r="C185" s="34"/>
      <c r="H185" s="28">
        <f aca="true" t="shared" si="1" ref="H185:H200">H17+1</f>
        <v>1.9897501135989728</v>
      </c>
      <c r="I185" s="7">
        <v>10.55</v>
      </c>
    </row>
    <row r="186" spans="1:9" ht="12.75">
      <c r="A186" s="63"/>
      <c r="B186" s="61"/>
      <c r="C186" s="34"/>
      <c r="H186" s="28">
        <f t="shared" si="1"/>
        <v>1.9943449732660952</v>
      </c>
      <c r="I186" s="7">
        <v>10.62</v>
      </c>
    </row>
    <row r="187" spans="1:9" ht="12.75">
      <c r="A187" s="63"/>
      <c r="B187" s="61"/>
      <c r="C187" s="34"/>
      <c r="H187" s="28">
        <f t="shared" si="1"/>
        <v>1.0046437978281233</v>
      </c>
      <c r="I187" s="7">
        <v>10.99</v>
      </c>
    </row>
    <row r="188" spans="1:9" ht="12.75">
      <c r="A188" s="63"/>
      <c r="B188" s="61"/>
      <c r="C188" s="34"/>
      <c r="H188" s="28">
        <f t="shared" si="1"/>
        <v>1.0174777177351757</v>
      </c>
      <c r="I188" s="7">
        <v>10.82</v>
      </c>
    </row>
    <row r="189" spans="1:9" ht="12.75">
      <c r="A189" s="63"/>
      <c r="B189" s="61"/>
      <c r="C189" s="34"/>
      <c r="H189" s="28">
        <f t="shared" si="1"/>
        <v>1.0307869671892718</v>
      </c>
      <c r="I189" s="7">
        <v>11.02</v>
      </c>
    </row>
    <row r="190" spans="1:9" ht="12.75">
      <c r="A190" s="63"/>
      <c r="B190" s="61"/>
      <c r="C190" s="34"/>
      <c r="H190" s="28">
        <f t="shared" si="1"/>
        <v>1.0456806521562498</v>
      </c>
      <c r="I190" s="7">
        <v>10.47</v>
      </c>
    </row>
    <row r="191" spans="1:9" ht="12.75">
      <c r="A191" s="63"/>
      <c r="B191" s="61"/>
      <c r="C191" s="34"/>
      <c r="H191" s="28">
        <f t="shared" si="1"/>
        <v>1.5193714074143259</v>
      </c>
      <c r="I191" s="7">
        <v>10.44</v>
      </c>
    </row>
    <row r="192" spans="1:9" ht="12.75">
      <c r="A192" s="63"/>
      <c r="B192" s="61"/>
      <c r="C192" s="34"/>
      <c r="H192" s="28">
        <f t="shared" si="1"/>
        <v>1.3640937154210064</v>
      </c>
      <c r="I192" s="7">
        <v>10.22</v>
      </c>
    </row>
    <row r="193" spans="1:9" ht="12.75">
      <c r="A193" s="63"/>
      <c r="B193" s="61"/>
      <c r="C193" s="34"/>
      <c r="H193" s="28">
        <f t="shared" si="1"/>
        <v>1.893059787943173</v>
      </c>
      <c r="I193" s="7">
        <v>10.22</v>
      </c>
    </row>
    <row r="194" spans="1:9" ht="12.75">
      <c r="A194" s="63"/>
      <c r="B194" s="61"/>
      <c r="C194" s="34"/>
      <c r="H194" s="28">
        <f t="shared" si="1"/>
        <v>1.9304524424362626</v>
      </c>
      <c r="I194" s="7">
        <v>10.18</v>
      </c>
    </row>
    <row r="195" spans="1:9" ht="12.75">
      <c r="A195" s="63"/>
      <c r="B195" s="61"/>
      <c r="C195" s="34"/>
      <c r="H195" s="28">
        <f t="shared" si="1"/>
        <v>1.944870796380485</v>
      </c>
      <c r="I195" s="7">
        <v>10.27</v>
      </c>
    </row>
    <row r="196" spans="1:9" ht="12.75">
      <c r="A196" s="63"/>
      <c r="B196" s="61"/>
      <c r="C196" s="34"/>
      <c r="H196" s="28">
        <f t="shared" si="1"/>
        <v>1.9567540557176244</v>
      </c>
      <c r="I196" s="7">
        <v>10.4</v>
      </c>
    </row>
    <row r="197" spans="1:9" ht="12.75">
      <c r="A197" s="63"/>
      <c r="B197" s="61"/>
      <c r="C197" s="34"/>
      <c r="H197" s="28">
        <f t="shared" si="1"/>
        <v>1.9646762281171277</v>
      </c>
      <c r="I197" s="7">
        <v>10.46</v>
      </c>
    </row>
    <row r="198" spans="1:9" ht="12.75">
      <c r="A198" s="63"/>
      <c r="B198" s="61"/>
      <c r="C198" s="34"/>
      <c r="H198" s="28">
        <f t="shared" si="1"/>
        <v>1.9778268912538124</v>
      </c>
      <c r="I198" s="7">
        <v>10.51</v>
      </c>
    </row>
    <row r="199" spans="1:9" ht="12.75">
      <c r="A199" s="63"/>
      <c r="B199" s="61"/>
      <c r="C199" s="34"/>
      <c r="H199" s="28">
        <f t="shared" si="1"/>
        <v>1.9851152901860019</v>
      </c>
      <c r="I199" s="7">
        <v>10.55</v>
      </c>
    </row>
    <row r="200" spans="1:9" ht="12.75">
      <c r="A200" s="63"/>
      <c r="B200" s="61"/>
      <c r="C200" s="34"/>
      <c r="H200" s="28">
        <f t="shared" si="1"/>
        <v>1.9944634541782307</v>
      </c>
      <c r="I200" s="7">
        <v>10.67</v>
      </c>
    </row>
    <row r="201" spans="1:9" ht="12.75">
      <c r="A201" s="63"/>
      <c r="B201" s="61"/>
      <c r="C201" s="34"/>
      <c r="H201" s="28">
        <f aca="true" t="shared" si="2" ref="H201:H230">H33+1</f>
        <v>1.0063467127774857</v>
      </c>
      <c r="I201" s="7">
        <v>10.73</v>
      </c>
    </row>
    <row r="202" spans="1:9" ht="12.75">
      <c r="A202" s="63"/>
      <c r="B202" s="61"/>
      <c r="C202" s="34"/>
      <c r="H202" s="28">
        <f t="shared" si="2"/>
        <v>1.0185468584793966</v>
      </c>
      <c r="I202" s="7">
        <v>10.67</v>
      </c>
    </row>
    <row r="203" spans="1:9" ht="12.75">
      <c r="A203" s="63"/>
      <c r="B203" s="61"/>
      <c r="C203" s="34"/>
      <c r="H203" s="28">
        <f t="shared" si="2"/>
        <v>1.0240923794541459</v>
      </c>
      <c r="I203" s="7">
        <v>10.62</v>
      </c>
    </row>
    <row r="204" spans="1:9" ht="12.75">
      <c r="A204" s="63"/>
      <c r="B204" s="61"/>
      <c r="C204" s="34"/>
      <c r="H204" s="28">
        <f t="shared" si="2"/>
        <v>1.0324898821386341</v>
      </c>
      <c r="I204" s="7">
        <v>10.51</v>
      </c>
    </row>
    <row r="205" spans="1:9" ht="12.75">
      <c r="A205" s="63"/>
      <c r="B205" s="61"/>
      <c r="C205" s="34"/>
      <c r="H205" s="28">
        <f t="shared" si="2"/>
        <v>1.0388276205009674</v>
      </c>
      <c r="I205" s="7">
        <v>10.46</v>
      </c>
    </row>
    <row r="206" spans="1:9" ht="12.75">
      <c r="A206" s="63"/>
      <c r="B206" s="61"/>
      <c r="C206" s="34"/>
      <c r="H206" s="28">
        <f t="shared" si="2"/>
        <v>1.0438978104530179</v>
      </c>
      <c r="I206" s="7">
        <v>10.29</v>
      </c>
    </row>
    <row r="207" spans="1:9" ht="12.75">
      <c r="A207" s="63"/>
      <c r="B207" s="61"/>
      <c r="C207" s="34"/>
      <c r="H207" s="28">
        <f t="shared" si="2"/>
        <v>1.0048264825181832</v>
      </c>
      <c r="I207" s="7">
        <v>10.78</v>
      </c>
    </row>
    <row r="208" spans="1:9" ht="12.75">
      <c r="A208" s="63"/>
      <c r="B208" s="61"/>
      <c r="C208" s="34"/>
      <c r="H208" s="28">
        <f t="shared" si="2"/>
        <v>1.0125902117353576</v>
      </c>
      <c r="I208" s="7">
        <v>10.69</v>
      </c>
    </row>
    <row r="209" spans="1:9" ht="12.75">
      <c r="A209" s="63"/>
      <c r="B209" s="61"/>
      <c r="C209" s="34"/>
      <c r="H209" s="28">
        <f t="shared" si="2"/>
        <v>1.0213046015223881</v>
      </c>
      <c r="I209" s="7">
        <v>10.62</v>
      </c>
    </row>
    <row r="210" spans="1:9" ht="12.75">
      <c r="A210" s="34"/>
      <c r="B210" s="61"/>
      <c r="C210" s="34"/>
      <c r="H210" s="28">
        <f t="shared" si="2"/>
        <v>1.0273254527821223</v>
      </c>
      <c r="I210" s="7">
        <v>10.57</v>
      </c>
    </row>
    <row r="211" spans="1:9" ht="12.75">
      <c r="A211" s="34"/>
      <c r="B211" s="61"/>
      <c r="C211" s="34"/>
      <c r="H211" s="28">
        <f t="shared" si="2"/>
        <v>1.0357229554666105</v>
      </c>
      <c r="I211" s="7">
        <v>10.49</v>
      </c>
    </row>
    <row r="212" spans="1:9" ht="12.75">
      <c r="A212" s="34"/>
      <c r="B212" s="61"/>
      <c r="C212" s="34"/>
      <c r="H212" s="28">
        <f t="shared" si="2"/>
        <v>1.0460217800286955</v>
      </c>
      <c r="I212" s="7">
        <v>10.4</v>
      </c>
    </row>
    <row r="213" spans="1:9" ht="12.75">
      <c r="A213" s="34"/>
      <c r="B213" s="61"/>
      <c r="C213" s="34"/>
      <c r="H213" s="28">
        <f t="shared" si="2"/>
        <v>1.0544192827131837</v>
      </c>
      <c r="I213" s="7">
        <v>10.29</v>
      </c>
    </row>
    <row r="214" spans="1:9" ht="12.75">
      <c r="A214" s="34"/>
      <c r="B214" s="61"/>
      <c r="C214" s="34"/>
      <c r="H214" s="28">
        <f t="shared" si="2"/>
        <v>1.0742247144498265</v>
      </c>
      <c r="I214" s="7">
        <v>10.18</v>
      </c>
    </row>
    <row r="215" spans="1:9" ht="12.75">
      <c r="A215" s="34"/>
      <c r="B215" s="61"/>
      <c r="C215" s="34"/>
      <c r="H215" s="48">
        <f t="shared" si="2"/>
        <v>1.0516467206589368</v>
      </c>
      <c r="I215" s="47">
        <v>10.77</v>
      </c>
    </row>
    <row r="216" spans="1:9" ht="12.75">
      <c r="A216" s="34"/>
      <c r="B216" s="61"/>
      <c r="C216" s="34"/>
      <c r="H216" s="48">
        <f t="shared" si="2"/>
        <v>1.057334840350336</v>
      </c>
      <c r="I216" s="47">
        <v>10.7</v>
      </c>
    </row>
    <row r="217" spans="1:9" ht="12.75">
      <c r="A217" s="34"/>
      <c r="B217" s="61"/>
      <c r="C217" s="34"/>
      <c r="H217" s="48">
        <f t="shared" si="2"/>
        <v>1.0613751481412237</v>
      </c>
      <c r="I217" s="47">
        <v>10.67</v>
      </c>
    </row>
    <row r="218" spans="1:9" ht="12.75">
      <c r="A218" s="34"/>
      <c r="B218" s="61"/>
      <c r="C218" s="34"/>
      <c r="H218" s="48">
        <f t="shared" si="2"/>
        <v>1.0698043397572974</v>
      </c>
      <c r="I218" s="47">
        <v>10.62</v>
      </c>
    </row>
    <row r="219" spans="1:9" ht="12.75">
      <c r="A219" s="34"/>
      <c r="B219" s="61"/>
      <c r="C219" s="34"/>
      <c r="H219" s="48">
        <f t="shared" si="2"/>
        <v>1.0787880839873196</v>
      </c>
      <c r="I219" s="47">
        <v>10.57</v>
      </c>
    </row>
    <row r="220" spans="1:9" ht="12.75">
      <c r="A220" s="34"/>
      <c r="B220" s="61"/>
      <c r="C220" s="34"/>
      <c r="H220" s="48">
        <f t="shared" si="2"/>
        <v>1.0874163927653626</v>
      </c>
      <c r="I220" s="47">
        <v>10.56</v>
      </c>
    </row>
    <row r="221" spans="1:9" ht="12.75">
      <c r="A221" s="34"/>
      <c r="B221" s="61"/>
      <c r="C221" s="34"/>
      <c r="H221" s="48">
        <f t="shared" si="2"/>
        <v>1.0976835283958053</v>
      </c>
      <c r="I221" s="47">
        <v>10.56</v>
      </c>
    </row>
    <row r="222" spans="1:9" ht="12.75">
      <c r="A222" s="34"/>
      <c r="B222" s="61"/>
      <c r="C222" s="34"/>
      <c r="H222" s="48">
        <f t="shared" si="2"/>
        <v>1.1072218237642346</v>
      </c>
      <c r="I222" s="47">
        <v>10.55</v>
      </c>
    </row>
    <row r="223" spans="1:9" ht="12.75">
      <c r="A223" s="34"/>
      <c r="B223" s="61"/>
      <c r="C223" s="34"/>
      <c r="H223" s="44">
        <f t="shared" si="2"/>
        <v>1.8513237481969327</v>
      </c>
      <c r="I223" s="43">
        <v>10.2</v>
      </c>
    </row>
    <row r="224" spans="1:9" ht="12.75">
      <c r="A224" s="34"/>
      <c r="B224" s="61"/>
      <c r="C224" s="34"/>
      <c r="H224" s="44">
        <f t="shared" si="2"/>
        <v>1.8590240995508793</v>
      </c>
      <c r="I224" s="43">
        <v>10.18</v>
      </c>
    </row>
    <row r="225" spans="1:9" ht="12.75">
      <c r="A225" s="34"/>
      <c r="B225" s="61"/>
      <c r="C225" s="34"/>
      <c r="H225" s="44">
        <f t="shared" si="2"/>
        <v>1.8689268154191723</v>
      </c>
      <c r="I225" s="43">
        <v>10.22</v>
      </c>
    </row>
    <row r="226" spans="1:9" ht="12.75">
      <c r="A226" s="34"/>
      <c r="B226" s="61"/>
      <c r="C226" s="34"/>
      <c r="H226" s="44">
        <f t="shared" si="2"/>
        <v>1.8810318950640976</v>
      </c>
      <c r="I226" s="43">
        <v>10.2</v>
      </c>
    </row>
    <row r="227" spans="1:9" ht="12.75">
      <c r="A227" s="34"/>
      <c r="B227" s="61"/>
      <c r="C227" s="34"/>
      <c r="H227" s="44">
        <f t="shared" si="2"/>
        <v>1.9112945945450974</v>
      </c>
      <c r="I227" s="43">
        <v>10.27</v>
      </c>
    </row>
    <row r="228" spans="1:9" ht="12.75">
      <c r="A228" s="34"/>
      <c r="B228" s="61"/>
      <c r="C228" s="34"/>
      <c r="H228" s="44">
        <f t="shared" si="2"/>
        <v>1.9256020379665415</v>
      </c>
      <c r="I228" s="43">
        <v>10.31</v>
      </c>
    </row>
    <row r="229" spans="1:9" ht="12.75">
      <c r="A229" s="34"/>
      <c r="B229" s="61"/>
      <c r="C229" s="34"/>
      <c r="H229" s="44">
        <f t="shared" si="2"/>
        <v>1.9256020379665415</v>
      </c>
      <c r="I229" s="43">
        <v>10.31</v>
      </c>
    </row>
    <row r="230" spans="1:9" ht="12.75">
      <c r="A230" s="34"/>
      <c r="B230" s="61"/>
      <c r="C230" s="34"/>
      <c r="H230" s="44">
        <f t="shared" si="2"/>
        <v>1.9531078210571877</v>
      </c>
      <c r="I230" s="43">
        <v>10.31</v>
      </c>
    </row>
    <row r="231" spans="1:9" ht="12.75">
      <c r="A231" s="34"/>
      <c r="B231" s="61"/>
      <c r="C231" s="34"/>
      <c r="H231" s="44">
        <f aca="true" t="shared" si="3" ref="H231:H271">H63+1</f>
        <v>1.9642939290637287</v>
      </c>
      <c r="I231" s="43">
        <v>10.44</v>
      </c>
    </row>
    <row r="232" spans="1:9" ht="12.75">
      <c r="A232" s="34"/>
      <c r="B232" s="61"/>
      <c r="C232" s="34"/>
      <c r="H232" s="44">
        <f t="shared" si="3"/>
        <v>1.9718199927694968</v>
      </c>
      <c r="I232" s="43">
        <v>10.47</v>
      </c>
    </row>
    <row r="233" spans="1:9" ht="12.75">
      <c r="A233" s="34"/>
      <c r="B233" s="61"/>
      <c r="C233" s="34"/>
      <c r="H233" s="44">
        <f t="shared" si="3"/>
        <v>1.9802491843855705</v>
      </c>
      <c r="I233" s="43">
        <v>10.53</v>
      </c>
    </row>
    <row r="234" spans="1:9" ht="12.75">
      <c r="A234" s="34"/>
      <c r="B234" s="61"/>
      <c r="C234" s="34"/>
      <c r="H234" s="44">
        <f t="shared" si="3"/>
        <v>1.9872206962152177</v>
      </c>
      <c r="I234" s="43">
        <v>10.55</v>
      </c>
    </row>
    <row r="235" spans="1:9" ht="12.75">
      <c r="A235" s="34"/>
      <c r="B235" s="61"/>
      <c r="C235" s="34"/>
      <c r="H235" s="44">
        <f t="shared" si="3"/>
        <v>1.9936376561687439</v>
      </c>
      <c r="I235" s="43">
        <v>10.66</v>
      </c>
    </row>
    <row r="236" spans="1:9" ht="12.75">
      <c r="A236" s="34"/>
      <c r="B236" s="61"/>
      <c r="C236" s="34"/>
      <c r="H236" s="44">
        <f t="shared" si="3"/>
        <v>1.998771223984022</v>
      </c>
      <c r="I236" s="43">
        <v>10.68</v>
      </c>
    </row>
    <row r="237" spans="1:9" ht="12.75">
      <c r="A237" s="34"/>
      <c r="B237" s="61"/>
      <c r="C237" s="34"/>
      <c r="H237" s="44">
        <f t="shared" si="3"/>
        <v>1.998771223984022</v>
      </c>
      <c r="I237" s="43">
        <v>10.71</v>
      </c>
    </row>
    <row r="238" spans="1:9" ht="12.75">
      <c r="A238" s="34"/>
      <c r="B238" s="61"/>
      <c r="C238" s="34"/>
      <c r="H238" s="44">
        <f t="shared" si="3"/>
        <v>1.011969420518085</v>
      </c>
      <c r="I238" s="43">
        <v>10.76</v>
      </c>
    </row>
    <row r="239" spans="1:9" ht="12.75">
      <c r="A239" s="34"/>
      <c r="B239" s="61"/>
      <c r="C239" s="34"/>
      <c r="H239" s="44">
        <f t="shared" si="3"/>
        <v>1.0171029883332494</v>
      </c>
      <c r="I239" s="43">
        <v>10.79</v>
      </c>
    </row>
    <row r="240" spans="1:9" ht="12.75">
      <c r="A240" s="34"/>
      <c r="B240" s="61"/>
      <c r="C240" s="34"/>
      <c r="H240" s="44">
        <f t="shared" si="3"/>
        <v>1.021333428238222</v>
      </c>
      <c r="I240" s="43">
        <v>10.8</v>
      </c>
    </row>
    <row r="241" spans="1:9" ht="12.75">
      <c r="A241" s="34"/>
      <c r="B241" s="61"/>
      <c r="C241" s="34"/>
      <c r="H241" s="44">
        <f t="shared" si="3"/>
        <v>1.0303171724682443</v>
      </c>
      <c r="I241" s="43">
        <v>10.78</v>
      </c>
    </row>
    <row r="242" spans="1:9" ht="12.75">
      <c r="A242" s="34"/>
      <c r="B242" s="61"/>
      <c r="C242" s="34"/>
      <c r="H242" s="44">
        <f t="shared" si="3"/>
        <v>1.038017523822191</v>
      </c>
      <c r="I242" s="43">
        <v>10.77</v>
      </c>
    </row>
    <row r="243" spans="1:9" ht="12.75">
      <c r="A243" s="34"/>
      <c r="B243" s="61"/>
      <c r="C243" s="34"/>
      <c r="H243" s="44">
        <f t="shared" si="3"/>
        <v>1.0427866718753194</v>
      </c>
      <c r="I243" s="43">
        <v>10.71</v>
      </c>
    </row>
    <row r="244" spans="1:9" ht="12.75">
      <c r="A244" s="34"/>
      <c r="B244" s="61"/>
      <c r="C244" s="34"/>
      <c r="H244" s="29">
        <f t="shared" si="3"/>
        <v>1.454506007255418</v>
      </c>
      <c r="I244" s="26">
        <v>10.24</v>
      </c>
    </row>
    <row r="245" spans="1:9" ht="12.75">
      <c r="A245" s="34"/>
      <c r="B245" s="61"/>
      <c r="C245" s="34"/>
      <c r="H245" s="29">
        <f t="shared" si="3"/>
        <v>1.550059038090012</v>
      </c>
      <c r="I245" s="26">
        <v>10.31</v>
      </c>
    </row>
    <row r="246" spans="1:9" ht="12.75">
      <c r="A246" s="34"/>
      <c r="B246" s="61"/>
      <c r="C246" s="34"/>
      <c r="H246" s="29">
        <f t="shared" si="3"/>
        <v>1.249959232996389</v>
      </c>
      <c r="I246" s="26">
        <v>10.58</v>
      </c>
    </row>
    <row r="247" spans="1:9" ht="12.75">
      <c r="A247" s="34"/>
      <c r="B247" s="61"/>
      <c r="C247" s="34"/>
      <c r="H247" s="46">
        <f t="shared" si="3"/>
        <v>1.9917891910431536</v>
      </c>
      <c r="I247" s="45">
        <v>10.46</v>
      </c>
    </row>
    <row r="248" spans="1:9" ht="12.75">
      <c r="A248" s="34"/>
      <c r="B248" s="61"/>
      <c r="C248" s="34"/>
      <c r="H248" s="46">
        <f t="shared" si="3"/>
        <v>1.8108790161538764</v>
      </c>
      <c r="I248" s="45">
        <v>10.22</v>
      </c>
    </row>
    <row r="249" spans="1:9" ht="12.75">
      <c r="A249" s="34"/>
      <c r="B249" s="61"/>
      <c r="C249" s="34"/>
      <c r="H249" s="46">
        <f t="shared" si="3"/>
        <v>1.8880884088821404</v>
      </c>
      <c r="I249" s="45">
        <v>10.22</v>
      </c>
    </row>
    <row r="250" spans="1:9" ht="12.75">
      <c r="A250" s="34"/>
      <c r="B250" s="61"/>
      <c r="C250" s="34"/>
      <c r="H250" s="46">
        <f t="shared" si="3"/>
        <v>1.9733626745444326</v>
      </c>
      <c r="I250" s="45">
        <v>10.32</v>
      </c>
    </row>
    <row r="251" spans="1:9" ht="12.75">
      <c r="A251" s="34"/>
      <c r="B251" s="61"/>
      <c r="C251" s="34"/>
      <c r="H251" s="46">
        <f t="shared" si="3"/>
        <v>1.978131822597561</v>
      </c>
      <c r="I251" s="45">
        <v>10.44</v>
      </c>
    </row>
    <row r="252" spans="1:9" ht="12.75">
      <c r="A252" s="34"/>
      <c r="B252" s="61"/>
      <c r="C252" s="34"/>
      <c r="H252" s="46">
        <f t="shared" si="3"/>
        <v>1.980872893784408</v>
      </c>
      <c r="I252" s="45">
        <v>10.47</v>
      </c>
    </row>
    <row r="253" spans="1:9" ht="12.75">
      <c r="A253" s="34"/>
      <c r="B253" s="61"/>
      <c r="C253" s="34"/>
      <c r="H253" s="46">
        <f t="shared" si="3"/>
        <v>1.9843586496992884</v>
      </c>
      <c r="I253" s="45">
        <v>10.46</v>
      </c>
    </row>
    <row r="254" spans="1:9" ht="12.75">
      <c r="A254" s="34"/>
      <c r="B254" s="61"/>
      <c r="C254" s="34"/>
      <c r="H254" s="46">
        <f t="shared" si="3"/>
        <v>1.989492217514453</v>
      </c>
      <c r="I254" s="45">
        <v>10.51</v>
      </c>
    </row>
    <row r="255" spans="1:9" ht="12.75">
      <c r="A255" s="34"/>
      <c r="B255" s="61"/>
      <c r="C255" s="34"/>
      <c r="H255" s="46">
        <f t="shared" si="3"/>
        <v>1.9938969458055453</v>
      </c>
      <c r="I255" s="45">
        <v>10.57</v>
      </c>
    </row>
    <row r="256" spans="1:9" ht="12.75">
      <c r="A256" s="34"/>
      <c r="B256" s="61"/>
      <c r="C256" s="34"/>
      <c r="H256" s="46">
        <f t="shared" si="3"/>
        <v>1.0050738252868996</v>
      </c>
      <c r="I256" s="45">
        <v>10.7</v>
      </c>
    </row>
    <row r="257" spans="1:9" ht="12.75">
      <c r="A257" s="34"/>
      <c r="B257" s="61"/>
      <c r="C257" s="34"/>
      <c r="H257" s="46">
        <f t="shared" si="3"/>
        <v>1.007086056949447</v>
      </c>
      <c r="I257" s="45">
        <v>10.69</v>
      </c>
    </row>
    <row r="258" spans="1:9" ht="12.75">
      <c r="A258" s="34"/>
      <c r="B258" s="61"/>
      <c r="C258" s="34"/>
      <c r="H258" s="46">
        <f t="shared" si="3"/>
        <v>1.0098429726022005</v>
      </c>
      <c r="I258" s="45">
        <v>10.71</v>
      </c>
    </row>
    <row r="259" spans="1:9" ht="12.75">
      <c r="A259" s="34"/>
      <c r="B259" s="61"/>
      <c r="C259" s="34"/>
      <c r="H259" s="46">
        <f t="shared" si="3"/>
        <v>1.0184622963322454</v>
      </c>
      <c r="I259" s="45">
        <v>10.7</v>
      </c>
    </row>
    <row r="260" spans="1:9" ht="12.75">
      <c r="A260" s="34"/>
      <c r="B260" s="61"/>
      <c r="C260" s="34"/>
      <c r="H260" s="46">
        <f t="shared" si="3"/>
        <v>1.0223124727469894</v>
      </c>
      <c r="I260" s="45">
        <v>10.68</v>
      </c>
    </row>
    <row r="261" spans="1:9" ht="12.75">
      <c r="A261" s="34"/>
      <c r="B261" s="61"/>
      <c r="C261" s="34"/>
      <c r="H261" s="46">
        <f t="shared" si="3"/>
        <v>1.0281748800864534</v>
      </c>
      <c r="I261" s="45">
        <v>10.67</v>
      </c>
    </row>
    <row r="262" spans="1:9" ht="12.75">
      <c r="A262" s="34"/>
      <c r="B262" s="61"/>
      <c r="C262" s="34"/>
      <c r="H262" s="46">
        <f t="shared" si="3"/>
        <v>1.0320250557635973</v>
      </c>
      <c r="I262" s="45">
        <v>10.65</v>
      </c>
    </row>
    <row r="263" spans="1:9" ht="12.75">
      <c r="A263" s="34"/>
      <c r="B263" s="61"/>
      <c r="C263" s="34"/>
      <c r="H263" s="46">
        <f t="shared" si="3"/>
        <v>1.0367942038164983</v>
      </c>
      <c r="I263" s="45">
        <v>10.62</v>
      </c>
    </row>
    <row r="264" spans="1:9" ht="12.75">
      <c r="A264" s="34"/>
      <c r="B264" s="61"/>
      <c r="C264" s="34"/>
      <c r="H264" s="46">
        <f t="shared" si="3"/>
        <v>1.0397412523211642</v>
      </c>
      <c r="I264" s="45">
        <v>10.57</v>
      </c>
    </row>
    <row r="265" spans="1:9" ht="12.75">
      <c r="A265" s="34"/>
      <c r="B265" s="61"/>
      <c r="C265" s="34"/>
      <c r="H265" s="46">
        <f t="shared" si="3"/>
        <v>1.0424823235080112</v>
      </c>
      <c r="I265" s="45">
        <v>10.51</v>
      </c>
    </row>
    <row r="266" spans="1:9" ht="12.75">
      <c r="A266" s="34"/>
      <c r="B266" s="61"/>
      <c r="C266" s="34"/>
      <c r="H266" s="46">
        <f t="shared" si="3"/>
        <v>1.0461582122745767</v>
      </c>
      <c r="I266" s="45">
        <v>10.44</v>
      </c>
    </row>
    <row r="267" spans="1:9" ht="12.75">
      <c r="A267" s="34"/>
      <c r="B267" s="61"/>
      <c r="C267" s="34"/>
      <c r="H267" s="46">
        <f t="shared" si="3"/>
        <v>1.0488992834614237</v>
      </c>
      <c r="I267" s="45">
        <v>10.32</v>
      </c>
    </row>
    <row r="268" spans="1:9" ht="12.75">
      <c r="A268" s="34"/>
      <c r="B268" s="61"/>
      <c r="C268" s="34"/>
      <c r="H268" s="35">
        <f t="shared" si="3"/>
        <v>1.0063393552281923</v>
      </c>
      <c r="I268" s="33">
        <v>10.98</v>
      </c>
    </row>
    <row r="269" spans="1:9" ht="12.75">
      <c r="A269" s="34"/>
      <c r="B269" s="61"/>
      <c r="C269" s="34"/>
      <c r="H269" s="35">
        <f t="shared" si="3"/>
        <v>1.0175254632347333</v>
      </c>
      <c r="I269" s="33">
        <v>10.96</v>
      </c>
    </row>
    <row r="270" spans="1:9" ht="12.75">
      <c r="A270" s="34"/>
      <c r="B270" s="61"/>
      <c r="C270" s="34"/>
      <c r="H270" s="35">
        <f t="shared" si="3"/>
        <v>1.0215657710257346</v>
      </c>
      <c r="I270" s="33">
        <v>10.97</v>
      </c>
    </row>
    <row r="271" spans="1:9" ht="12.75">
      <c r="A271" s="34"/>
      <c r="B271" s="61"/>
      <c r="C271" s="34"/>
      <c r="H271" s="35">
        <f t="shared" si="3"/>
        <v>1.0301850947557796</v>
      </c>
      <c r="I271" s="33">
        <v>10.93</v>
      </c>
    </row>
    <row r="272" spans="1:9" ht="12.75">
      <c r="A272" s="34"/>
      <c r="B272" s="61"/>
      <c r="C272" s="34"/>
      <c r="H272" s="35">
        <f aca="true" t="shared" si="4" ref="H272:H280">H104+1</f>
        <v>1.0378854468476675</v>
      </c>
      <c r="I272" s="33">
        <v>10.8</v>
      </c>
    </row>
    <row r="273" spans="1:9" ht="12.75">
      <c r="A273" s="34"/>
      <c r="B273" s="61"/>
      <c r="C273" s="34"/>
      <c r="H273" s="35">
        <f t="shared" si="4"/>
        <v>1.0408166508861996</v>
      </c>
      <c r="I273" s="33">
        <v>10.76</v>
      </c>
    </row>
    <row r="274" spans="1:9" ht="12.75">
      <c r="A274" s="34"/>
      <c r="B274" s="61"/>
      <c r="C274" s="34"/>
      <c r="H274" s="35">
        <f t="shared" si="4"/>
        <v>1.044666826563116</v>
      </c>
      <c r="I274" s="33">
        <v>10.7</v>
      </c>
    </row>
    <row r="275" spans="1:9" ht="12.75">
      <c r="A275" s="34"/>
      <c r="B275" s="61"/>
      <c r="C275" s="34"/>
      <c r="H275" s="35">
        <f t="shared" si="4"/>
        <v>1.0472336101020119</v>
      </c>
      <c r="I275" s="33">
        <v>10.69</v>
      </c>
    </row>
    <row r="276" spans="1:9" ht="12.75">
      <c r="A276" s="34"/>
      <c r="B276" s="61"/>
      <c r="C276" s="34"/>
      <c r="H276" s="35">
        <f t="shared" si="4"/>
        <v>1.0527474421451188</v>
      </c>
      <c r="I276" s="33">
        <v>10.67</v>
      </c>
    </row>
    <row r="277" spans="1:9" ht="12.75">
      <c r="A277" s="34"/>
      <c r="B277" s="61"/>
      <c r="C277" s="34"/>
      <c r="H277" s="35">
        <f t="shared" si="4"/>
        <v>1.0611766337613062</v>
      </c>
      <c r="I277" s="33">
        <v>10.77</v>
      </c>
    </row>
    <row r="278" spans="1:9" ht="12.75">
      <c r="A278" s="34"/>
      <c r="B278" s="61"/>
      <c r="C278" s="34"/>
      <c r="H278" s="35">
        <f t="shared" si="4"/>
        <v>1.0659457818142073</v>
      </c>
      <c r="I278" s="33">
        <v>10.77</v>
      </c>
    </row>
    <row r="279" spans="1:9" ht="12.75">
      <c r="A279" s="34"/>
      <c r="B279" s="61"/>
      <c r="C279" s="34"/>
      <c r="H279" s="35">
        <f t="shared" si="4"/>
        <v>1.0729172936439682</v>
      </c>
      <c r="I279" s="33">
        <v>10.62</v>
      </c>
    </row>
    <row r="280" spans="1:9" ht="12.75">
      <c r="A280" s="34"/>
      <c r="B280" s="61"/>
      <c r="C280" s="34"/>
      <c r="H280" s="35">
        <f t="shared" si="4"/>
        <v>1.0824555897499977</v>
      </c>
      <c r="I280" s="33">
        <v>10.73</v>
      </c>
    </row>
    <row r="281" spans="1:9" ht="12.75">
      <c r="A281" s="34"/>
      <c r="B281" s="61"/>
      <c r="C281" s="34"/>
      <c r="H281" s="35">
        <f aca="true" t="shared" si="5" ref="H281:H336">H113+1</f>
        <v>1.1033542807731465</v>
      </c>
      <c r="I281" s="33">
        <v>10.57</v>
      </c>
    </row>
    <row r="282" spans="1:9" ht="12.75">
      <c r="A282" s="34"/>
      <c r="B282" s="61"/>
      <c r="C282" s="34"/>
      <c r="H282" s="57">
        <f t="shared" si="5"/>
        <v>1.8149278077116833</v>
      </c>
      <c r="I282" s="56">
        <v>10.27</v>
      </c>
    </row>
    <row r="283" spans="1:9" ht="12.75">
      <c r="A283" s="34"/>
      <c r="B283" s="61"/>
      <c r="C283" s="34"/>
      <c r="H283" s="57">
        <f t="shared" si="5"/>
        <v>1.8281261473807717</v>
      </c>
      <c r="I283" s="56">
        <v>10.2</v>
      </c>
    </row>
    <row r="284" spans="1:9" ht="12.75">
      <c r="A284" s="34"/>
      <c r="B284" s="61"/>
      <c r="C284" s="34"/>
      <c r="H284" s="57">
        <f t="shared" si="5"/>
        <v>1.856915322609666</v>
      </c>
      <c r="I284" s="56">
        <v>10.27</v>
      </c>
    </row>
    <row r="285" spans="1:9" ht="12.75">
      <c r="A285" s="34"/>
      <c r="B285" s="61"/>
      <c r="C285" s="34"/>
      <c r="H285" s="57">
        <f t="shared" si="5"/>
        <v>1.861145762514525</v>
      </c>
      <c r="I285" s="56">
        <v>10.3</v>
      </c>
    </row>
    <row r="286" spans="1:9" ht="12.75">
      <c r="A286" s="34"/>
      <c r="B286" s="61"/>
      <c r="C286" s="34"/>
      <c r="H286" s="57">
        <f t="shared" si="5"/>
        <v>1.8662793303299168</v>
      </c>
      <c r="I286" s="56">
        <v>10.4</v>
      </c>
    </row>
    <row r="287" spans="1:9" ht="12.75">
      <c r="A287" s="34"/>
      <c r="B287" s="61"/>
      <c r="C287" s="34"/>
      <c r="H287" s="57">
        <f t="shared" si="5"/>
        <v>1.8734251298076288</v>
      </c>
      <c r="I287" s="56">
        <v>10.4</v>
      </c>
    </row>
    <row r="288" spans="1:9" ht="12.75">
      <c r="A288" s="34"/>
      <c r="B288" s="61"/>
      <c r="C288" s="34"/>
      <c r="H288" s="57">
        <f t="shared" si="5"/>
        <v>1.8781942778607572</v>
      </c>
      <c r="I288" s="56">
        <v>10.46</v>
      </c>
    </row>
    <row r="289" spans="1:9" ht="12.75">
      <c r="A289" s="34"/>
      <c r="B289" s="61"/>
      <c r="C289" s="34"/>
      <c r="H289" s="57">
        <f t="shared" si="5"/>
        <v>1.8809353497854318</v>
      </c>
      <c r="I289" s="56">
        <v>10.46</v>
      </c>
    </row>
    <row r="290" spans="1:9" ht="12.75">
      <c r="A290" s="34"/>
      <c r="B290" s="61"/>
      <c r="C290" s="34"/>
      <c r="H290" s="57">
        <f t="shared" si="5"/>
        <v>1.8880969937290502</v>
      </c>
      <c r="I290" s="56">
        <v>10.47</v>
      </c>
    </row>
    <row r="291" spans="1:9" ht="12.75">
      <c r="A291" s="34"/>
      <c r="B291" s="61"/>
      <c r="C291" s="34"/>
      <c r="H291" s="57">
        <f t="shared" si="5"/>
        <v>1.9029522321643526</v>
      </c>
      <c r="I291" s="56">
        <v>10.53</v>
      </c>
    </row>
    <row r="292" spans="1:9" ht="12.75">
      <c r="A292" s="34"/>
      <c r="B292" s="61"/>
      <c r="C292" s="34"/>
      <c r="H292" s="57">
        <f t="shared" si="5"/>
        <v>1.9084660642074596</v>
      </c>
      <c r="I292" s="56">
        <v>10.55</v>
      </c>
    </row>
    <row r="293" spans="1:9" ht="12.75">
      <c r="A293" s="34"/>
      <c r="B293" s="61"/>
      <c r="C293" s="34"/>
      <c r="H293" s="57">
        <f t="shared" si="5"/>
        <v>1.9126806596466395</v>
      </c>
      <c r="I293" s="56">
        <v>10.56</v>
      </c>
    </row>
    <row r="294" spans="1:9" ht="12.75">
      <c r="A294" s="34"/>
      <c r="B294" s="61"/>
      <c r="C294" s="34"/>
      <c r="H294" s="57">
        <f t="shared" si="5"/>
        <v>1.9189074874861944</v>
      </c>
      <c r="I294" s="56">
        <v>10.53</v>
      </c>
    </row>
    <row r="295" spans="1:9" ht="12.75">
      <c r="A295" s="34"/>
      <c r="B295" s="61"/>
      <c r="C295" s="34"/>
      <c r="H295" s="57">
        <f t="shared" si="5"/>
        <v>1.9238667676531804</v>
      </c>
      <c r="I295" s="56">
        <v>10.49</v>
      </c>
    </row>
    <row r="296" spans="1:9" ht="12.75">
      <c r="A296" s="34"/>
      <c r="B296" s="61"/>
      <c r="C296" s="34"/>
      <c r="H296" s="57">
        <f t="shared" si="5"/>
        <v>1.9315671197450683</v>
      </c>
      <c r="I296" s="56">
        <v>10.46</v>
      </c>
    </row>
    <row r="297" spans="1:9" ht="12.75">
      <c r="A297" s="34"/>
      <c r="B297" s="61"/>
      <c r="C297" s="34"/>
      <c r="H297" s="57">
        <f t="shared" si="5"/>
        <v>1.9315671197450683</v>
      </c>
      <c r="I297" s="56">
        <v>10.46</v>
      </c>
    </row>
    <row r="298" spans="1:9" ht="12.75">
      <c r="A298" s="34"/>
      <c r="B298" s="61"/>
      <c r="C298" s="34"/>
      <c r="H298" s="235">
        <f t="shared" si="5"/>
        <v>1.4135427517569497</v>
      </c>
      <c r="I298" s="219">
        <v>10.2</v>
      </c>
    </row>
    <row r="299" spans="1:9" ht="12.75">
      <c r="A299" s="34"/>
      <c r="B299" s="61"/>
      <c r="C299" s="34"/>
      <c r="H299" s="46">
        <f t="shared" si="5"/>
        <v>1.9304937893127772</v>
      </c>
      <c r="I299" s="246">
        <v>10.24</v>
      </c>
    </row>
    <row r="300" spans="1:9" ht="12.75">
      <c r="A300" s="34"/>
      <c r="B300" s="61"/>
      <c r="C300" s="34"/>
      <c r="H300" s="46">
        <f t="shared" si="5"/>
        <v>1.948651408411024</v>
      </c>
      <c r="I300" s="246">
        <v>10.27</v>
      </c>
    </row>
    <row r="301" spans="1:9" ht="12.75">
      <c r="A301" s="34"/>
      <c r="B301" s="61"/>
      <c r="C301" s="34"/>
      <c r="H301" s="46">
        <f t="shared" si="5"/>
        <v>1.9552426560128424</v>
      </c>
      <c r="I301" s="246">
        <v>10.29</v>
      </c>
    </row>
    <row r="302" spans="1:9" ht="12.75">
      <c r="A302" s="34"/>
      <c r="B302" s="61"/>
      <c r="C302" s="34"/>
      <c r="H302" s="46">
        <f t="shared" si="5"/>
        <v>1.963861980480715</v>
      </c>
      <c r="I302" s="246">
        <v>10.31</v>
      </c>
    </row>
    <row r="303" spans="1:9" ht="12.75">
      <c r="A303" s="34"/>
      <c r="B303" s="61"/>
      <c r="C303" s="34"/>
      <c r="H303" s="46">
        <f t="shared" si="5"/>
        <v>1.9723070158247538</v>
      </c>
      <c r="I303" s="246">
        <v>10.4</v>
      </c>
    </row>
    <row r="304" spans="1:9" ht="12.75">
      <c r="A304" s="34"/>
      <c r="B304" s="61"/>
      <c r="C304" s="34"/>
      <c r="H304" s="46">
        <f t="shared" si="5"/>
        <v>1.9801816555645928</v>
      </c>
      <c r="I304" s="246">
        <v>10.46</v>
      </c>
    </row>
    <row r="305" spans="1:9" ht="12.75">
      <c r="A305" s="34"/>
      <c r="B305" s="61"/>
      <c r="C305" s="34"/>
      <c r="H305" s="46">
        <f t="shared" si="5"/>
        <v>1.9845863838556852</v>
      </c>
      <c r="I305" s="246">
        <v>10.46</v>
      </c>
    </row>
    <row r="306" spans="1:9" ht="12.75">
      <c r="A306" s="34"/>
      <c r="B306" s="61"/>
      <c r="C306" s="34"/>
      <c r="H306" s="46">
        <f t="shared" si="5"/>
        <v>1.992476867323603</v>
      </c>
      <c r="I306" s="246">
        <v>10.51</v>
      </c>
    </row>
    <row r="307" spans="1:9" ht="12.75">
      <c r="A307" s="34"/>
      <c r="B307" s="61"/>
      <c r="C307" s="34"/>
      <c r="H307" s="46">
        <f t="shared" si="5"/>
        <v>1.001096191053648</v>
      </c>
      <c r="I307" s="246">
        <v>10.55</v>
      </c>
    </row>
    <row r="308" spans="1:9" ht="12.75">
      <c r="A308" s="34"/>
      <c r="B308" s="61"/>
      <c r="C308" s="34"/>
      <c r="H308" s="46">
        <f t="shared" si="5"/>
        <v>1.010998906921941</v>
      </c>
      <c r="I308" s="246">
        <v>10.56</v>
      </c>
    </row>
    <row r="309" spans="1:9" ht="12.75">
      <c r="A309" s="34"/>
      <c r="B309" s="61"/>
      <c r="C309" s="34"/>
      <c r="H309" s="46">
        <f t="shared" si="5"/>
        <v>1.0179704187514744</v>
      </c>
      <c r="I309" s="246">
        <v>10.53</v>
      </c>
    </row>
    <row r="310" spans="1:9" ht="12.75">
      <c r="A310" s="34"/>
      <c r="B310" s="61"/>
      <c r="C310" s="34"/>
      <c r="H310" s="46">
        <f t="shared" si="5"/>
        <v>1.0227237223389238</v>
      </c>
      <c r="I310" s="246">
        <v>10.51</v>
      </c>
    </row>
    <row r="311" spans="1:9" ht="12.75">
      <c r="A311" s="34"/>
      <c r="B311" s="61"/>
      <c r="C311" s="34"/>
      <c r="H311" s="46">
        <f t="shared" si="5"/>
        <v>1.0322620184449534</v>
      </c>
      <c r="I311" s="246">
        <v>10.49</v>
      </c>
    </row>
    <row r="312" spans="1:9" ht="12.75">
      <c r="A312" s="34"/>
      <c r="B312" s="61"/>
      <c r="C312" s="34"/>
      <c r="H312" s="46">
        <f t="shared" si="5"/>
        <v>1.0394236623885718</v>
      </c>
      <c r="I312" s="246">
        <v>10.47</v>
      </c>
    </row>
    <row r="313" spans="1:9" ht="12.75">
      <c r="A313" s="34"/>
      <c r="B313" s="61"/>
      <c r="C313" s="34"/>
      <c r="H313" s="46">
        <f t="shared" si="5"/>
        <v>1.0485816935290586</v>
      </c>
      <c r="I313" s="246">
        <v>10.46</v>
      </c>
    </row>
    <row r="314" spans="1:9" ht="12.75">
      <c r="A314" s="34"/>
      <c r="B314" s="61"/>
      <c r="C314" s="34"/>
      <c r="H314" s="46">
        <f t="shared" si="5"/>
        <v>1.0577555691352245</v>
      </c>
      <c r="I314" s="246">
        <v>10.35</v>
      </c>
    </row>
    <row r="315" spans="1:9" ht="12.75">
      <c r="A315" s="34"/>
      <c r="B315" s="61"/>
      <c r="C315" s="34"/>
      <c r="H315" s="46">
        <f t="shared" si="5"/>
        <v>1.0621602974260895</v>
      </c>
      <c r="I315" s="246">
        <v>10.33</v>
      </c>
    </row>
    <row r="316" spans="1:9" ht="12.75">
      <c r="A316" s="34"/>
      <c r="B316" s="61"/>
      <c r="C316" s="34"/>
      <c r="H316" s="46">
        <f t="shared" si="5"/>
        <v>1.073520693080809</v>
      </c>
      <c r="I316" s="246">
        <v>10.24</v>
      </c>
    </row>
    <row r="317" spans="1:9" ht="12.75">
      <c r="A317" s="34"/>
      <c r="B317" s="61"/>
      <c r="C317" s="34"/>
      <c r="H317" s="46">
        <f t="shared" si="5"/>
        <v>1.0847317309433038</v>
      </c>
      <c r="I317" s="246">
        <v>10.24</v>
      </c>
    </row>
    <row r="318" spans="1:9" ht="12.75">
      <c r="A318" s="34"/>
      <c r="B318" s="61"/>
      <c r="C318" s="34"/>
      <c r="H318" s="247">
        <f t="shared" si="5"/>
        <v>1.9509067603680705</v>
      </c>
      <c r="I318" s="248">
        <v>10.27</v>
      </c>
    </row>
    <row r="319" spans="1:9" ht="12.75">
      <c r="A319" s="34"/>
      <c r="B319" s="61"/>
      <c r="C319" s="34"/>
      <c r="H319" s="247">
        <f t="shared" si="5"/>
        <v>1.9576881400837465</v>
      </c>
      <c r="I319" s="248">
        <v>10.27</v>
      </c>
    </row>
    <row r="320" spans="1:9" ht="12.75">
      <c r="A320" s="34"/>
      <c r="B320" s="61"/>
      <c r="C320" s="34"/>
      <c r="H320" s="247">
        <f t="shared" si="5"/>
        <v>1.9674165683040883</v>
      </c>
      <c r="I320" s="248">
        <v>10.29</v>
      </c>
    </row>
    <row r="321" spans="1:9" ht="12.75">
      <c r="A321" s="34"/>
      <c r="B321" s="61"/>
      <c r="C321" s="34"/>
      <c r="H321" s="247">
        <f t="shared" si="5"/>
        <v>1.9741979480195369</v>
      </c>
      <c r="I321" s="248">
        <v>10.4</v>
      </c>
    </row>
    <row r="322" spans="1:9" ht="12.75">
      <c r="A322" s="34"/>
      <c r="B322" s="61"/>
      <c r="C322" s="34"/>
      <c r="H322" s="247">
        <f t="shared" si="5"/>
        <v>1.9811694598492977</v>
      </c>
      <c r="I322" s="248">
        <v>10.44</v>
      </c>
    </row>
    <row r="323" spans="1:9" ht="12.75">
      <c r="A323" s="34"/>
      <c r="B323" s="61"/>
      <c r="C323" s="34"/>
      <c r="H323" s="247">
        <f t="shared" si="5"/>
        <v>1.9877607074508887</v>
      </c>
      <c r="I323" s="248">
        <v>10.46</v>
      </c>
    </row>
    <row r="324" spans="1:9" ht="12.75">
      <c r="A324" s="34"/>
      <c r="B324" s="61"/>
      <c r="C324" s="34"/>
      <c r="H324" s="247">
        <f t="shared" si="5"/>
        <v>1.9925298555040172</v>
      </c>
      <c r="I324" s="248">
        <v>10.46</v>
      </c>
    </row>
    <row r="325" spans="1:9" ht="12.75">
      <c r="A325" s="34"/>
      <c r="B325" s="61"/>
      <c r="C325" s="34"/>
      <c r="H325" s="247">
        <f t="shared" si="5"/>
        <v>1.998772527071651</v>
      </c>
      <c r="I325" s="248">
        <v>10.47</v>
      </c>
    </row>
    <row r="326" spans="1:9" ht="12.75">
      <c r="A326" s="34"/>
      <c r="B326" s="61"/>
      <c r="C326" s="34"/>
      <c r="H326" s="247">
        <f t="shared" si="5"/>
        <v>1.0051802584998768</v>
      </c>
      <c r="I326" s="248">
        <v>10.48</v>
      </c>
    </row>
    <row r="327" spans="1:9" ht="12.75">
      <c r="A327" s="34"/>
      <c r="B327" s="61"/>
      <c r="C327" s="34"/>
      <c r="H327" s="247">
        <f t="shared" si="5"/>
        <v>1.0104881139632198</v>
      </c>
      <c r="I327" s="248">
        <v>10.48</v>
      </c>
    </row>
    <row r="328" spans="1:9" ht="12.75">
      <c r="A328" s="34"/>
      <c r="B328" s="61"/>
      <c r="C328" s="34"/>
      <c r="H328" s="247">
        <f t="shared" si="5"/>
        <v>1.0167307862686812</v>
      </c>
      <c r="I328" s="248">
        <v>10.47</v>
      </c>
    </row>
    <row r="329" spans="1:9" ht="12.75">
      <c r="A329" s="34"/>
      <c r="B329" s="61"/>
      <c r="C329" s="34"/>
      <c r="H329" s="247">
        <f t="shared" si="5"/>
        <v>1.0220544861979306</v>
      </c>
      <c r="I329" s="248">
        <v>10.46</v>
      </c>
    </row>
    <row r="330" spans="1:9" ht="12.75">
      <c r="A330" s="34"/>
      <c r="B330" s="61"/>
      <c r="C330" s="34"/>
      <c r="H330" s="247">
        <f t="shared" si="5"/>
        <v>1.0292002856756426</v>
      </c>
      <c r="I330" s="248">
        <v>10.45</v>
      </c>
    </row>
    <row r="331" spans="1:9" ht="12.75">
      <c r="A331" s="34"/>
      <c r="B331" s="61"/>
      <c r="C331" s="34"/>
      <c r="H331" s="247">
        <f t="shared" si="5"/>
        <v>1.0350626937529341</v>
      </c>
      <c r="I331" s="248">
        <v>10.43</v>
      </c>
    </row>
    <row r="332" spans="1:9" ht="12.75">
      <c r="A332" s="34"/>
      <c r="B332" s="61"/>
      <c r="C332" s="34"/>
      <c r="H332" s="247">
        <f t="shared" si="5"/>
        <v>1.045710093611433</v>
      </c>
      <c r="I332" s="248">
        <v>10.43</v>
      </c>
    </row>
    <row r="333" spans="1:9" ht="12.75">
      <c r="A333" s="34"/>
      <c r="B333" s="61"/>
      <c r="C333" s="34"/>
      <c r="H333" s="247">
        <f t="shared" si="5"/>
        <v>1.0508436614265975</v>
      </c>
      <c r="I333" s="248">
        <v>10.4</v>
      </c>
    </row>
    <row r="334" spans="1:9" ht="12.75">
      <c r="A334" s="34"/>
      <c r="B334" s="61"/>
      <c r="C334" s="34"/>
      <c r="H334" s="247">
        <f t="shared" si="5"/>
        <v>1.0594629851566424</v>
      </c>
      <c r="I334" s="248">
        <v>10.4</v>
      </c>
    </row>
    <row r="335" spans="1:9" ht="12.75">
      <c r="A335" s="34"/>
      <c r="B335" s="61"/>
      <c r="C335" s="34"/>
      <c r="H335" s="247">
        <f t="shared" si="5"/>
        <v>1.0693657010251627</v>
      </c>
      <c r="I335" s="248">
        <v>10.29</v>
      </c>
    </row>
    <row r="336" spans="1:9" ht="12.75">
      <c r="A336" s="34"/>
      <c r="B336" s="61"/>
      <c r="C336" s="34"/>
      <c r="H336" s="247">
        <f t="shared" si="5"/>
        <v>1.0768759202651381</v>
      </c>
      <c r="I336" s="248">
        <v>10.18</v>
      </c>
    </row>
    <row r="337" spans="1:3" ht="12.75">
      <c r="A337" s="34"/>
      <c r="B337" s="61"/>
      <c r="C337" s="34"/>
    </row>
    <row r="338" spans="1:3" ht="12.75">
      <c r="A338" s="34"/>
      <c r="B338" s="61"/>
      <c r="C338" s="34"/>
    </row>
    <row r="339" spans="1:3" ht="12.75">
      <c r="A339" s="34"/>
      <c r="B339" s="61"/>
      <c r="C339" s="34"/>
    </row>
    <row r="340" spans="1:3" ht="12.75">
      <c r="A340" s="34"/>
      <c r="B340" s="61"/>
      <c r="C340" s="34"/>
    </row>
    <row r="341" spans="1:3" ht="12.75">
      <c r="A341" s="34"/>
      <c r="B341" s="61"/>
      <c r="C341" s="34"/>
    </row>
    <row r="342" spans="1:3" ht="12.75">
      <c r="A342" s="34"/>
      <c r="B342" s="61"/>
      <c r="C342" s="34"/>
    </row>
    <row r="343" spans="1:3" ht="12.75">
      <c r="A343" s="34"/>
      <c r="B343" s="61"/>
      <c r="C343" s="34"/>
    </row>
    <row r="344" spans="1:3" ht="12.75">
      <c r="A344" s="34"/>
      <c r="B344" s="61"/>
      <c r="C344" s="34"/>
    </row>
    <row r="345" spans="1:3" ht="12.75">
      <c r="A345" s="34"/>
      <c r="B345" s="61"/>
      <c r="C345" s="34"/>
    </row>
    <row r="346" spans="1:3" ht="12.75">
      <c r="A346" s="34"/>
      <c r="B346" s="61"/>
      <c r="C346" s="34"/>
    </row>
    <row r="347" spans="1:3" ht="12.75">
      <c r="A347" s="34"/>
      <c r="B347" s="61"/>
      <c r="C347" s="34"/>
    </row>
    <row r="348" spans="1:3" ht="12.75">
      <c r="A348" s="34"/>
      <c r="B348" s="61"/>
      <c r="C348" s="34"/>
    </row>
    <row r="349" spans="1:3" ht="12.75">
      <c r="A349" s="34"/>
      <c r="B349" s="61"/>
      <c r="C349" s="34"/>
    </row>
    <row r="350" spans="1:3" ht="12.75">
      <c r="A350" s="34"/>
      <c r="B350" s="61"/>
      <c r="C350" s="34"/>
    </row>
    <row r="351" spans="1:3" ht="12.75">
      <c r="A351" s="34"/>
      <c r="B351" s="61"/>
      <c r="C351" s="34"/>
    </row>
    <row r="352" spans="1:3" ht="12.75">
      <c r="A352" s="34"/>
      <c r="B352" s="61"/>
      <c r="C352" s="34"/>
    </row>
    <row r="353" spans="1:3" ht="12.75">
      <c r="A353" s="34"/>
      <c r="B353" s="61"/>
      <c r="C353" s="34"/>
    </row>
    <row r="354" spans="1:3" ht="12.75">
      <c r="A354" s="34"/>
      <c r="B354" s="61"/>
      <c r="C354" s="34"/>
    </row>
    <row r="355" spans="1:3" ht="12.75">
      <c r="A355" s="34"/>
      <c r="B355" s="61"/>
      <c r="C355" s="34"/>
    </row>
    <row r="356" spans="1:3" ht="12.75">
      <c r="A356" s="34"/>
      <c r="B356" s="61"/>
      <c r="C356" s="34"/>
    </row>
    <row r="357" spans="1:3" ht="12.75">
      <c r="A357" s="34"/>
      <c r="B357" s="61"/>
      <c r="C357" s="34"/>
    </row>
    <row r="358" spans="1:3" ht="12.75">
      <c r="A358" s="34"/>
      <c r="B358" s="61"/>
      <c r="C358" s="34"/>
    </row>
    <row r="359" spans="1:3" ht="12.75">
      <c r="A359" s="34"/>
      <c r="B359" s="61"/>
      <c r="C359" s="34"/>
    </row>
    <row r="360" spans="1:3" ht="12.75">
      <c r="A360" s="34"/>
      <c r="B360" s="61"/>
      <c r="C360" s="34"/>
    </row>
    <row r="361" spans="1:3" ht="12.75">
      <c r="A361" s="34"/>
      <c r="B361" s="61"/>
      <c r="C361" s="34"/>
    </row>
    <row r="362" spans="1:3" ht="12.75">
      <c r="A362" s="34"/>
      <c r="B362" s="61"/>
      <c r="C362" s="34"/>
    </row>
    <row r="363" spans="1:3" ht="12.75">
      <c r="A363" s="34"/>
      <c r="B363" s="61"/>
      <c r="C363" s="34"/>
    </row>
    <row r="364" spans="1:3" ht="12.75">
      <c r="A364" s="34"/>
      <c r="B364" s="61"/>
      <c r="C364" s="34"/>
    </row>
    <row r="365" spans="1:3" ht="12.75">
      <c r="A365" s="34"/>
      <c r="B365" s="61"/>
      <c r="C365" s="34"/>
    </row>
    <row r="366" spans="1:3" ht="12.75">
      <c r="A366" s="34"/>
      <c r="B366" s="61"/>
      <c r="C366" s="34"/>
    </row>
    <row r="367" spans="1:3" ht="12.75">
      <c r="A367" s="34"/>
      <c r="B367" s="61"/>
      <c r="C367" s="34"/>
    </row>
    <row r="368" spans="1:3" ht="12.75">
      <c r="A368" s="34"/>
      <c r="B368" s="61"/>
      <c r="C368" s="34"/>
    </row>
    <row r="369" spans="1:3" ht="12.75">
      <c r="A369" s="34"/>
      <c r="B369" s="61"/>
      <c r="C369" s="34"/>
    </row>
    <row r="370" spans="1:3" ht="12.75">
      <c r="A370" s="34"/>
      <c r="B370" s="61"/>
      <c r="C370" s="34"/>
    </row>
    <row r="371" spans="1:3" ht="12.75">
      <c r="A371" s="34"/>
      <c r="B371" s="61"/>
      <c r="C371" s="34"/>
    </row>
    <row r="372" spans="1:3" ht="12.75">
      <c r="A372" s="34"/>
      <c r="B372" s="61"/>
      <c r="C372" s="34"/>
    </row>
    <row r="373" spans="1:3" ht="12.75">
      <c r="A373" s="34"/>
      <c r="B373" s="61"/>
      <c r="C373" s="34"/>
    </row>
    <row r="374" spans="1:3" ht="12.75">
      <c r="A374" s="34"/>
      <c r="B374" s="61"/>
      <c r="C374" s="34"/>
    </row>
    <row r="375" spans="1:3" ht="12.75">
      <c r="A375" s="34"/>
      <c r="B375" s="61"/>
      <c r="C375" s="34"/>
    </row>
    <row r="376" spans="1:3" ht="12.75">
      <c r="A376" s="34"/>
      <c r="B376" s="61"/>
      <c r="C376" s="34"/>
    </row>
    <row r="377" spans="1:3" ht="12.75">
      <c r="A377" s="34"/>
      <c r="B377" s="61"/>
      <c r="C377" s="34"/>
    </row>
    <row r="378" spans="1:3" ht="12.75">
      <c r="A378" s="34"/>
      <c r="B378" s="61"/>
      <c r="C378" s="34"/>
    </row>
    <row r="379" spans="1:3" ht="12.75">
      <c r="A379" s="34"/>
      <c r="B379" s="61"/>
      <c r="C379" s="34"/>
    </row>
    <row r="380" spans="1:3" ht="12.75">
      <c r="A380" s="34"/>
      <c r="B380" s="61"/>
      <c r="C380" s="34"/>
    </row>
    <row r="381" spans="1:3" ht="12.75">
      <c r="A381" s="34"/>
      <c r="B381" s="61"/>
      <c r="C381" s="34"/>
    </row>
    <row r="382" spans="1:3" ht="12.75">
      <c r="A382" s="34"/>
      <c r="B382" s="61"/>
      <c r="C382" s="34"/>
    </row>
    <row r="383" spans="1:3" ht="12.75">
      <c r="A383" s="34"/>
      <c r="B383" s="61"/>
      <c r="C383" s="34"/>
    </row>
    <row r="384" spans="1:3" ht="12.75">
      <c r="A384" s="34"/>
      <c r="B384" s="61"/>
      <c r="C384" s="34"/>
    </row>
    <row r="385" spans="1:3" ht="12.75">
      <c r="A385" s="34"/>
      <c r="B385" s="61"/>
      <c r="C385" s="34"/>
    </row>
    <row r="386" spans="1:3" ht="12.75">
      <c r="A386" s="34"/>
      <c r="B386" s="61"/>
      <c r="C386" s="34"/>
    </row>
    <row r="387" spans="1:3" ht="12.75">
      <c r="A387" s="34"/>
      <c r="B387" s="61"/>
      <c r="C387" s="34"/>
    </row>
    <row r="388" spans="1:3" ht="12.75">
      <c r="A388" s="34"/>
      <c r="B388" s="61"/>
      <c r="C388" s="34"/>
    </row>
    <row r="389" spans="1:3" ht="12.75">
      <c r="A389" s="34"/>
      <c r="B389" s="61"/>
      <c r="C389" s="34"/>
    </row>
    <row r="390" spans="1:3" ht="12.75">
      <c r="A390" s="34"/>
      <c r="B390" s="61"/>
      <c r="C390" s="3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1"/>
  <sheetViews>
    <sheetView tabSelected="1" workbookViewId="0" topLeftCell="A166">
      <selection activeCell="L195" sqref="L195"/>
    </sheetView>
  </sheetViews>
  <sheetFormatPr defaultColWidth="9.140625" defaultRowHeight="12.75"/>
  <cols>
    <col min="1" max="1" width="19.7109375" style="12" customWidth="1"/>
    <col min="2" max="2" width="11.8515625" style="12" customWidth="1"/>
    <col min="3" max="3" width="12.28125" style="12" customWidth="1"/>
    <col min="4" max="4" width="19.00390625" style="211" bestFit="1" customWidth="1"/>
    <col min="5" max="6" width="20.421875" style="12" customWidth="1"/>
    <col min="7" max="7" width="20.421875" style="30" customWidth="1"/>
    <col min="8" max="8" width="15.00390625" style="12" customWidth="1"/>
    <col min="9" max="9" width="13.7109375" style="12" customWidth="1"/>
    <col min="10" max="10" width="13.8515625" style="0" customWidth="1"/>
    <col min="11" max="12" width="14.28125" style="12" customWidth="1"/>
    <col min="13" max="13" width="23.140625" style="12" customWidth="1"/>
    <col min="14" max="14" width="13.00390625" style="0" customWidth="1"/>
    <col min="15" max="15" width="12.57421875" style="0" bestFit="1" customWidth="1"/>
    <col min="16" max="16" width="22.140625" style="0" customWidth="1"/>
    <col min="17" max="17" width="17.421875" style="0" customWidth="1"/>
    <col min="21" max="21" width="15.00390625" style="0" customWidth="1"/>
  </cols>
  <sheetData>
    <row r="1" spans="2:13" ht="12.75">
      <c r="B1" s="265" t="s">
        <v>19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2:13" ht="12.75"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6:17" ht="12.75">
      <c r="P3" s="266" t="s">
        <v>115</v>
      </c>
      <c r="Q3" s="266"/>
    </row>
    <row r="4" spans="2:17" ht="20.25">
      <c r="B4" s="24"/>
      <c r="C4" s="25"/>
      <c r="D4" s="212"/>
      <c r="P4" t="s">
        <v>116</v>
      </c>
      <c r="Q4">
        <v>9.86</v>
      </c>
    </row>
    <row r="5" spans="6:17" ht="14.25">
      <c r="F5" s="27" t="s">
        <v>45</v>
      </c>
      <c r="G5" s="31">
        <v>2452963.145423</v>
      </c>
      <c r="H5" s="12">
        <v>2453879.33333</v>
      </c>
      <c r="P5" t="s">
        <v>48</v>
      </c>
      <c r="Q5">
        <v>10.4</v>
      </c>
    </row>
    <row r="6" spans="2:17" ht="14.25" customHeight="1">
      <c r="B6" s="24"/>
      <c r="C6" s="25"/>
      <c r="F6" s="27" t="s">
        <v>44</v>
      </c>
      <c r="G6" s="31">
        <v>0.63114</v>
      </c>
      <c r="P6" t="s">
        <v>49</v>
      </c>
      <c r="Q6">
        <v>10.62</v>
      </c>
    </row>
    <row r="7" spans="16:17" ht="12.75">
      <c r="P7" t="s">
        <v>50</v>
      </c>
      <c r="Q7">
        <v>10.89</v>
      </c>
    </row>
    <row r="8" spans="16:17" ht="12.75">
      <c r="P8" t="s">
        <v>142</v>
      </c>
      <c r="Q8">
        <v>11.03</v>
      </c>
    </row>
    <row r="10" spans="1:17" ht="63.75">
      <c r="A10" s="1" t="s">
        <v>0</v>
      </c>
      <c r="B10" s="1" t="s">
        <v>1</v>
      </c>
      <c r="C10" s="2" t="s">
        <v>12</v>
      </c>
      <c r="D10" s="213" t="s">
        <v>2</v>
      </c>
      <c r="E10" s="2" t="s">
        <v>3</v>
      </c>
      <c r="F10" s="2" t="s">
        <v>43</v>
      </c>
      <c r="G10" s="32" t="s">
        <v>68</v>
      </c>
      <c r="H10" s="2" t="s">
        <v>4</v>
      </c>
      <c r="I10" s="2" t="s">
        <v>21</v>
      </c>
      <c r="J10" s="2" t="s">
        <v>20</v>
      </c>
      <c r="K10" s="2" t="s">
        <v>5</v>
      </c>
      <c r="L10" s="2" t="s">
        <v>6</v>
      </c>
      <c r="M10" s="2" t="s">
        <v>7</v>
      </c>
      <c r="N10" s="66" t="s">
        <v>117</v>
      </c>
      <c r="P10" t="s">
        <v>118</v>
      </c>
      <c r="Q10" t="s">
        <v>119</v>
      </c>
    </row>
    <row r="11" spans="1:17" ht="12.75">
      <c r="A11" s="3">
        <v>1</v>
      </c>
      <c r="B11" s="4">
        <v>38216</v>
      </c>
      <c r="C11" s="8">
        <v>0.14583333333333334</v>
      </c>
      <c r="D11" s="5">
        <v>38215.979166666664</v>
      </c>
      <c r="E11" s="6">
        <v>2453234.4792</v>
      </c>
      <c r="F11" s="6">
        <f>Лист2!I44</f>
        <v>2453234.48297527</v>
      </c>
      <c r="G11" s="28">
        <f>(F11-$G$5)/$G$6-INT((F11-$G$5)/$G$6)</f>
        <v>0.9165831193089957</v>
      </c>
      <c r="H11" s="7" t="s">
        <v>30</v>
      </c>
      <c r="I11" s="7">
        <v>10.3</v>
      </c>
      <c r="J11" s="7">
        <v>10.3</v>
      </c>
      <c r="K11" s="7">
        <v>3</v>
      </c>
      <c r="L11" s="7"/>
      <c r="M11" s="7" t="s">
        <v>9</v>
      </c>
      <c r="P11">
        <v>1562</v>
      </c>
      <c r="Q11">
        <f>$G$5+P11*$G$6</f>
        <v>2453948.986103</v>
      </c>
    </row>
    <row r="12" spans="1:23" ht="12.75">
      <c r="A12" s="3">
        <v>2</v>
      </c>
      <c r="B12" s="4">
        <v>38216</v>
      </c>
      <c r="C12" s="8">
        <v>0.16180555555555556</v>
      </c>
      <c r="D12" s="5">
        <v>38215.99513888889</v>
      </c>
      <c r="E12" s="6">
        <v>2453234.4951</v>
      </c>
      <c r="F12" s="6">
        <f>Лист2!I45</f>
        <v>2453234.49887527</v>
      </c>
      <c r="G12" s="28">
        <f>(F12-$G$5)/$G$6-INT((F12-$G$5)/$G$6)</f>
        <v>0.941775628100288</v>
      </c>
      <c r="H12" s="7" t="s">
        <v>13</v>
      </c>
      <c r="I12" s="7">
        <v>10.25</v>
      </c>
      <c r="J12" s="7">
        <v>10.3</v>
      </c>
      <c r="K12" s="7">
        <v>3</v>
      </c>
      <c r="L12" s="7"/>
      <c r="M12" s="7" t="s">
        <v>9</v>
      </c>
      <c r="P12">
        <v>1563</v>
      </c>
      <c r="Q12">
        <f>$G$5+P12*$G$6</f>
        <v>2453949.6172430003</v>
      </c>
      <c r="U12">
        <v>2453949</v>
      </c>
      <c r="V12">
        <v>1</v>
      </c>
      <c r="W12">
        <v>2</v>
      </c>
    </row>
    <row r="13" spans="1:23" ht="12.75">
      <c r="A13" s="3">
        <v>3</v>
      </c>
      <c r="B13" s="4">
        <v>38216</v>
      </c>
      <c r="C13" s="8">
        <v>0.16875</v>
      </c>
      <c r="D13" s="5">
        <v>38216.00208333333</v>
      </c>
      <c r="E13" s="6">
        <v>2453234.5021</v>
      </c>
      <c r="F13" s="6">
        <f>Лист2!I46</f>
        <v>2453234.5058752703</v>
      </c>
      <c r="G13" s="28">
        <f aca="true" t="shared" si="0" ref="G13:G75">(F13-$G$5)/$G$6-INT((F13-$G$5)/$G$6)</f>
        <v>0.9528666700498434</v>
      </c>
      <c r="H13" s="7" t="s">
        <v>14</v>
      </c>
      <c r="I13" s="9">
        <v>10.4</v>
      </c>
      <c r="J13" s="7">
        <v>10.4</v>
      </c>
      <c r="K13" s="7">
        <v>2</v>
      </c>
      <c r="L13" s="7" t="s">
        <v>17</v>
      </c>
      <c r="M13" s="7" t="s">
        <v>9</v>
      </c>
      <c r="P13">
        <v>1564</v>
      </c>
      <c r="Q13">
        <f>$G$5+P13*$G$6</f>
        <v>2453950.248383</v>
      </c>
      <c r="U13">
        <v>2453950</v>
      </c>
      <c r="V13">
        <v>2</v>
      </c>
      <c r="W13">
        <v>3</v>
      </c>
    </row>
    <row r="14" spans="1:23" ht="12.75">
      <c r="A14" s="3">
        <v>4</v>
      </c>
      <c r="B14" s="4">
        <v>38216</v>
      </c>
      <c r="C14" s="8">
        <v>0.1753472222222222</v>
      </c>
      <c r="D14" s="5">
        <v>38216.009375</v>
      </c>
      <c r="E14" s="6">
        <v>2453234.5087</v>
      </c>
      <c r="F14" s="6">
        <f>Лист2!I47</f>
        <v>2453234.5124752703</v>
      </c>
      <c r="G14" s="28">
        <f t="shared" si="0"/>
        <v>0.9633239377943141</v>
      </c>
      <c r="H14" s="7" t="s">
        <v>16</v>
      </c>
      <c r="I14" s="7">
        <v>10.47</v>
      </c>
      <c r="J14" s="7">
        <v>10.5</v>
      </c>
      <c r="K14" s="7">
        <v>3</v>
      </c>
      <c r="L14" s="7" t="s">
        <v>17</v>
      </c>
      <c r="M14" s="7" t="s">
        <v>9</v>
      </c>
      <c r="P14">
        <v>1565</v>
      </c>
      <c r="Q14">
        <f aca="true" t="shared" si="1" ref="Q14:Q77">$G$5+P14*$G$6</f>
        <v>2453950.879523</v>
      </c>
      <c r="U14">
        <v>2453951</v>
      </c>
      <c r="V14">
        <v>3</v>
      </c>
      <c r="W14">
        <v>4</v>
      </c>
    </row>
    <row r="15" spans="1:23" ht="12.75">
      <c r="A15" s="3">
        <v>5</v>
      </c>
      <c r="B15" s="4">
        <v>38216</v>
      </c>
      <c r="C15" s="8">
        <v>0.18472222222222223</v>
      </c>
      <c r="D15" s="5">
        <v>38216.018055555556</v>
      </c>
      <c r="E15" s="6">
        <v>2453234.5181</v>
      </c>
      <c r="F15" s="6">
        <f>Лист2!I48</f>
        <v>2453234.52187527</v>
      </c>
      <c r="G15" s="28">
        <f t="shared" si="0"/>
        <v>0.9782176220234646</v>
      </c>
      <c r="H15" s="7" t="s">
        <v>15</v>
      </c>
      <c r="I15" s="7">
        <v>10.51</v>
      </c>
      <c r="J15" s="7">
        <v>10.5</v>
      </c>
      <c r="K15" s="7">
        <v>2</v>
      </c>
      <c r="L15" s="7" t="s">
        <v>18</v>
      </c>
      <c r="M15" s="7" t="s">
        <v>9</v>
      </c>
      <c r="P15">
        <v>1566</v>
      </c>
      <c r="Q15">
        <f>$G$5+P15*$G$6</f>
        <v>2453951.5106630004</v>
      </c>
      <c r="U15">
        <v>2453952</v>
      </c>
      <c r="V15">
        <v>4</v>
      </c>
      <c r="W15">
        <v>5</v>
      </c>
    </row>
    <row r="16" spans="1:23" ht="12.75">
      <c r="A16" s="3">
        <v>6</v>
      </c>
      <c r="B16" s="4">
        <v>38216</v>
      </c>
      <c r="C16" s="8">
        <v>0.19166666666666665</v>
      </c>
      <c r="D16" s="5">
        <v>38216.025</v>
      </c>
      <c r="E16" s="6">
        <v>2453234.525</v>
      </c>
      <c r="F16" s="6">
        <f>Лист2!I49</f>
        <v>2453234.52877527</v>
      </c>
      <c r="G16" s="28">
        <f t="shared" si="0"/>
        <v>0.9891502200529203</v>
      </c>
      <c r="H16" s="7" t="s">
        <v>10</v>
      </c>
      <c r="I16" s="7">
        <v>10.57</v>
      </c>
      <c r="J16" s="7">
        <v>10.6</v>
      </c>
      <c r="K16" s="7">
        <v>3.5</v>
      </c>
      <c r="L16" s="7" t="s">
        <v>18</v>
      </c>
      <c r="M16" s="7" t="s">
        <v>9</v>
      </c>
      <c r="P16">
        <v>1567</v>
      </c>
      <c r="Q16">
        <f t="shared" si="1"/>
        <v>2453952.141803</v>
      </c>
      <c r="U16">
        <v>2453953</v>
      </c>
      <c r="V16">
        <v>5</v>
      </c>
      <c r="W16">
        <v>6</v>
      </c>
    </row>
    <row r="17" spans="1:23" ht="12.75">
      <c r="A17" s="3">
        <v>7</v>
      </c>
      <c r="B17" s="4">
        <v>38217</v>
      </c>
      <c r="C17" s="8">
        <v>0.09236111111111112</v>
      </c>
      <c r="D17" s="5">
        <v>38216.92569444444</v>
      </c>
      <c r="E17" s="6">
        <v>2453235.4257</v>
      </c>
      <c r="F17" s="6">
        <f>Лист2!I50</f>
        <v>2453235.4294804535</v>
      </c>
      <c r="G17" s="28">
        <f t="shared" si="0"/>
        <v>0.41625860074583443</v>
      </c>
      <c r="H17" s="7" t="s">
        <v>11</v>
      </c>
      <c r="I17" s="7">
        <v>10.49</v>
      </c>
      <c r="J17" s="7">
        <f>ROUND(I17,1)</f>
        <v>10.5</v>
      </c>
      <c r="K17" s="7">
        <v>3.5</v>
      </c>
      <c r="L17" s="7"/>
      <c r="M17" s="7" t="s">
        <v>9</v>
      </c>
      <c r="P17">
        <v>1568</v>
      </c>
      <c r="Q17">
        <f t="shared" si="1"/>
        <v>2453952.7729430003</v>
      </c>
      <c r="U17">
        <v>2453954</v>
      </c>
      <c r="V17">
        <v>6</v>
      </c>
      <c r="W17">
        <v>7</v>
      </c>
    </row>
    <row r="18" spans="1:23" ht="12.75">
      <c r="A18" s="3">
        <v>8</v>
      </c>
      <c r="B18" s="4">
        <v>38217</v>
      </c>
      <c r="C18" s="8">
        <v>0.13194444444444445</v>
      </c>
      <c r="D18" s="5">
        <v>38216.96527777778</v>
      </c>
      <c r="E18" s="6">
        <v>2453235.4653</v>
      </c>
      <c r="F18" s="6">
        <f>Лист2!I51</f>
        <v>2453235.4690746283</v>
      </c>
      <c r="G18" s="28">
        <f t="shared" si="0"/>
        <v>0.47899297794958784</v>
      </c>
      <c r="H18" s="7" t="s">
        <v>22</v>
      </c>
      <c r="I18" s="7">
        <v>10.33</v>
      </c>
      <c r="J18" s="7">
        <f aca="true" t="shared" si="2" ref="J18:J56">ROUND(I18,1)</f>
        <v>10.3</v>
      </c>
      <c r="K18" s="7">
        <v>4</v>
      </c>
      <c r="L18" s="7"/>
      <c r="M18" s="7" t="s">
        <v>9</v>
      </c>
      <c r="P18">
        <v>1569</v>
      </c>
      <c r="Q18">
        <f t="shared" si="1"/>
        <v>2453953.404083</v>
      </c>
      <c r="U18">
        <v>2453955</v>
      </c>
      <c r="V18">
        <v>7</v>
      </c>
      <c r="W18">
        <v>8</v>
      </c>
    </row>
    <row r="19" spans="1:23" ht="12.75">
      <c r="A19" s="3">
        <v>9</v>
      </c>
      <c r="B19" s="4">
        <v>38217</v>
      </c>
      <c r="C19" s="8">
        <v>0.14722222222222223</v>
      </c>
      <c r="D19" s="5">
        <v>38216.98055555556</v>
      </c>
      <c r="E19" s="6">
        <v>2453235.4806</v>
      </c>
      <c r="F19" s="6">
        <f>Лист2!I52</f>
        <v>2453235.4843746284</v>
      </c>
      <c r="G19" s="28">
        <f t="shared" si="0"/>
        <v>0.5032348261709103</v>
      </c>
      <c r="H19" s="7" t="s">
        <v>8</v>
      </c>
      <c r="I19" s="7">
        <v>10.46</v>
      </c>
      <c r="J19" s="7">
        <f t="shared" si="2"/>
        <v>10.5</v>
      </c>
      <c r="K19" s="7">
        <v>3</v>
      </c>
      <c r="L19" s="7"/>
      <c r="M19" s="7" t="s">
        <v>9</v>
      </c>
      <c r="P19">
        <v>1570</v>
      </c>
      <c r="Q19">
        <f t="shared" si="1"/>
        <v>2453954.035223</v>
      </c>
      <c r="U19">
        <v>2453956</v>
      </c>
      <c r="V19">
        <v>8</v>
      </c>
      <c r="W19">
        <v>9</v>
      </c>
    </row>
    <row r="20" spans="1:23" ht="12.75">
      <c r="A20" s="3">
        <v>10</v>
      </c>
      <c r="B20" s="4">
        <v>38217</v>
      </c>
      <c r="C20" s="8">
        <v>0.15833333333333333</v>
      </c>
      <c r="D20" s="5">
        <v>38216.99166666667</v>
      </c>
      <c r="E20" s="6">
        <v>2453235.4917</v>
      </c>
      <c r="F20" s="6">
        <f>Лист2!I53</f>
        <v>2453235.4954746286</v>
      </c>
      <c r="G20" s="28">
        <f t="shared" si="0"/>
        <v>0.5208220496651847</v>
      </c>
      <c r="H20" s="7" t="s">
        <v>8</v>
      </c>
      <c r="I20" s="7">
        <v>10.46</v>
      </c>
      <c r="J20" s="7">
        <f t="shared" si="2"/>
        <v>10.5</v>
      </c>
      <c r="K20" s="7">
        <v>3.5</v>
      </c>
      <c r="L20" s="7"/>
      <c r="M20" s="7" t="s">
        <v>9</v>
      </c>
      <c r="P20">
        <v>1571</v>
      </c>
      <c r="Q20">
        <f t="shared" si="1"/>
        <v>2453954.6663630004</v>
      </c>
      <c r="U20">
        <v>2453957</v>
      </c>
      <c r="V20">
        <v>9</v>
      </c>
      <c r="W20">
        <v>10</v>
      </c>
    </row>
    <row r="21" spans="1:23" ht="12.75">
      <c r="A21" s="3">
        <v>11</v>
      </c>
      <c r="B21" s="4">
        <v>38218</v>
      </c>
      <c r="C21" s="8">
        <v>0.06458333333333334</v>
      </c>
      <c r="D21" s="5">
        <v>38217.89791666667</v>
      </c>
      <c r="E21" s="6">
        <v>2453236.3979</v>
      </c>
      <c r="F21" s="6">
        <f>Лист2!I54</f>
        <v>2453236.401679812</v>
      </c>
      <c r="G21" s="28">
        <f t="shared" si="0"/>
        <v>0.9566448201451863</v>
      </c>
      <c r="H21" s="7" t="s">
        <v>23</v>
      </c>
      <c r="I21" s="7">
        <v>10.62</v>
      </c>
      <c r="J21" s="7">
        <f t="shared" si="2"/>
        <v>10.6</v>
      </c>
      <c r="K21" s="7">
        <v>2</v>
      </c>
      <c r="L21" s="7" t="s">
        <v>25</v>
      </c>
      <c r="M21" s="7" t="s">
        <v>9</v>
      </c>
      <c r="P21">
        <v>1572</v>
      </c>
      <c r="Q21">
        <f t="shared" si="1"/>
        <v>2453955.297503</v>
      </c>
      <c r="U21">
        <v>2453958</v>
      </c>
      <c r="V21">
        <v>10</v>
      </c>
      <c r="W21">
        <v>11</v>
      </c>
    </row>
    <row r="22" spans="1:23" ht="12.75">
      <c r="A22" s="3">
        <v>12</v>
      </c>
      <c r="B22" s="4">
        <v>38218</v>
      </c>
      <c r="C22" s="8">
        <v>0.07013888888888889</v>
      </c>
      <c r="D22" s="5">
        <v>38217.90347222222</v>
      </c>
      <c r="E22" s="6">
        <v>2453236.4035</v>
      </c>
      <c r="F22" s="6">
        <f>Лист2!I55</f>
        <v>2453236.407279812</v>
      </c>
      <c r="G22" s="28">
        <f t="shared" si="0"/>
        <v>0.9655176531146026</v>
      </c>
      <c r="H22" s="7" t="s">
        <v>24</v>
      </c>
      <c r="I22" s="7">
        <v>10.67</v>
      </c>
      <c r="J22" s="7">
        <f t="shared" si="2"/>
        <v>10.7</v>
      </c>
      <c r="K22" s="7">
        <v>2.5</v>
      </c>
      <c r="L22" s="7" t="s">
        <v>25</v>
      </c>
      <c r="M22" s="7" t="s">
        <v>9</v>
      </c>
      <c r="P22">
        <v>1573</v>
      </c>
      <c r="Q22">
        <f t="shared" si="1"/>
        <v>2453955.9286430003</v>
      </c>
      <c r="U22">
        <v>2453959</v>
      </c>
      <c r="V22">
        <v>11</v>
      </c>
      <c r="W22">
        <v>12</v>
      </c>
    </row>
    <row r="23" spans="1:23" ht="13.5" thickBot="1">
      <c r="A23" s="3">
        <v>13</v>
      </c>
      <c r="B23" s="4">
        <v>38222</v>
      </c>
      <c r="C23" s="8">
        <v>0.1885416666666667</v>
      </c>
      <c r="D23" s="5">
        <v>38222.02222222222</v>
      </c>
      <c r="E23" s="6">
        <v>2453240.5219</v>
      </c>
      <c r="F23" s="6">
        <f>Лист2!I56</f>
        <v>2453240.5256887674</v>
      </c>
      <c r="G23" s="28">
        <f t="shared" si="0"/>
        <v>0.4908669506296519</v>
      </c>
      <c r="H23" s="7" t="s">
        <v>26</v>
      </c>
      <c r="I23" s="7">
        <v>10.53</v>
      </c>
      <c r="J23" s="7">
        <f t="shared" si="2"/>
        <v>10.5</v>
      </c>
      <c r="K23" s="7">
        <v>3.5</v>
      </c>
      <c r="L23" s="7" t="s">
        <v>25</v>
      </c>
      <c r="M23" s="7" t="s">
        <v>9</v>
      </c>
      <c r="P23">
        <v>1574</v>
      </c>
      <c r="Q23">
        <f t="shared" si="1"/>
        <v>2453956.559783</v>
      </c>
      <c r="U23">
        <v>2453960</v>
      </c>
      <c r="V23">
        <v>12</v>
      </c>
      <c r="W23">
        <v>13</v>
      </c>
    </row>
    <row r="24" spans="1:23" ht="12.75">
      <c r="A24" s="67">
        <v>14</v>
      </c>
      <c r="B24" s="68">
        <v>38223</v>
      </c>
      <c r="C24" s="69">
        <v>0.07777777777777778</v>
      </c>
      <c r="D24" s="70">
        <v>38222.91111111111</v>
      </c>
      <c r="E24" s="71">
        <v>2453241.4111</v>
      </c>
      <c r="F24" s="71">
        <f>Лист2!I57</f>
        <v>2453241.414893951</v>
      </c>
      <c r="G24" s="72">
        <f t="shared" si="0"/>
        <v>0.8997543343609209</v>
      </c>
      <c r="H24" s="73" t="s">
        <v>30</v>
      </c>
      <c r="I24" s="73">
        <v>10.3</v>
      </c>
      <c r="J24" s="73">
        <f t="shared" si="2"/>
        <v>10.3</v>
      </c>
      <c r="K24" s="73">
        <v>4</v>
      </c>
      <c r="L24" s="73"/>
      <c r="M24" s="73" t="s">
        <v>9</v>
      </c>
      <c r="N24" s="267">
        <v>0.84</v>
      </c>
      <c r="O24" s="287">
        <f>F28</f>
        <v>2453241.4745938866</v>
      </c>
      <c r="P24">
        <v>1575</v>
      </c>
      <c r="Q24">
        <f t="shared" si="1"/>
        <v>2453957.190923</v>
      </c>
      <c r="U24">
        <v>2453961</v>
      </c>
      <c r="V24">
        <v>13</v>
      </c>
      <c r="W24">
        <v>14</v>
      </c>
    </row>
    <row r="25" spans="1:23" ht="12.75">
      <c r="A25" s="74">
        <v>15</v>
      </c>
      <c r="B25" s="75">
        <v>38223</v>
      </c>
      <c r="C25" s="76">
        <v>0.11770833333333335</v>
      </c>
      <c r="D25" s="77">
        <v>38222.95138888889</v>
      </c>
      <c r="E25" s="78">
        <v>2453241.451</v>
      </c>
      <c r="F25" s="78">
        <f>Лист2!I58</f>
        <v>2453241.4547938867</v>
      </c>
      <c r="G25" s="79">
        <f t="shared" si="0"/>
        <v>0.9629731700326829</v>
      </c>
      <c r="H25" s="80" t="s">
        <v>14</v>
      </c>
      <c r="I25" s="80">
        <v>10.4</v>
      </c>
      <c r="J25" s="80">
        <f t="shared" si="2"/>
        <v>10.4</v>
      </c>
      <c r="K25" s="80">
        <v>4</v>
      </c>
      <c r="L25" s="80"/>
      <c r="M25" s="80" t="s">
        <v>9</v>
      </c>
      <c r="N25" s="268"/>
      <c r="O25" s="287"/>
      <c r="P25">
        <v>1576</v>
      </c>
      <c r="Q25">
        <f t="shared" si="1"/>
        <v>2453957.8220630004</v>
      </c>
      <c r="U25">
        <v>2453962</v>
      </c>
      <c r="V25">
        <v>14</v>
      </c>
      <c r="W25">
        <v>15</v>
      </c>
    </row>
    <row r="26" spans="1:23" ht="12.75">
      <c r="A26" s="74">
        <v>16</v>
      </c>
      <c r="B26" s="75">
        <v>38223</v>
      </c>
      <c r="C26" s="76">
        <v>0.12962962962962962</v>
      </c>
      <c r="D26" s="77">
        <v>38222.96319444444</v>
      </c>
      <c r="E26" s="78">
        <v>2453241.463</v>
      </c>
      <c r="F26" s="78">
        <f>Лист2!I59</f>
        <v>2453241.466793887</v>
      </c>
      <c r="G26" s="79">
        <f t="shared" si="0"/>
        <v>0.9819863843817984</v>
      </c>
      <c r="H26" s="80" t="s">
        <v>8</v>
      </c>
      <c r="I26" s="80">
        <v>10.46</v>
      </c>
      <c r="J26" s="80">
        <f t="shared" si="2"/>
        <v>10.5</v>
      </c>
      <c r="K26" s="80">
        <v>4</v>
      </c>
      <c r="L26" s="80"/>
      <c r="M26" s="80" t="s">
        <v>9</v>
      </c>
      <c r="N26" s="268"/>
      <c r="O26" s="287"/>
      <c r="P26">
        <v>1577</v>
      </c>
      <c r="Q26">
        <f>$G$5+P26*$G$6</f>
        <v>2453958.453203</v>
      </c>
      <c r="U26">
        <v>2453963</v>
      </c>
      <c r="V26">
        <v>15</v>
      </c>
      <c r="W26">
        <v>16</v>
      </c>
    </row>
    <row r="27" spans="1:23" ht="12.75">
      <c r="A27" s="74">
        <v>17</v>
      </c>
      <c r="B27" s="75">
        <v>38223</v>
      </c>
      <c r="C27" s="76">
        <v>0.1346064814814815</v>
      </c>
      <c r="D27" s="77">
        <v>38222.96805555555</v>
      </c>
      <c r="E27" s="78">
        <v>2453241.4679</v>
      </c>
      <c r="F27" s="78">
        <f>Лист2!I60</f>
        <v>2453241.471693887</v>
      </c>
      <c r="G27" s="79">
        <f t="shared" si="0"/>
        <v>0.9897501135989728</v>
      </c>
      <c r="H27" s="80" t="s">
        <v>27</v>
      </c>
      <c r="I27" s="80">
        <v>10.55</v>
      </c>
      <c r="J27" s="80">
        <f t="shared" si="2"/>
        <v>10.6</v>
      </c>
      <c r="K27" s="80">
        <v>3.5</v>
      </c>
      <c r="L27" s="80"/>
      <c r="M27" s="80" t="s">
        <v>9</v>
      </c>
      <c r="N27" s="268"/>
      <c r="O27" s="287"/>
      <c r="P27">
        <v>1578</v>
      </c>
      <c r="Q27">
        <f t="shared" si="1"/>
        <v>2453959.0843430003</v>
      </c>
      <c r="U27">
        <v>2453964</v>
      </c>
      <c r="V27">
        <v>16</v>
      </c>
      <c r="W27">
        <v>17</v>
      </c>
    </row>
    <row r="28" spans="1:23" ht="12.75">
      <c r="A28" s="74">
        <v>18</v>
      </c>
      <c r="B28" s="75">
        <v>38223</v>
      </c>
      <c r="C28" s="76">
        <v>0.1375</v>
      </c>
      <c r="D28" s="77">
        <v>38222.97083333333</v>
      </c>
      <c r="E28" s="78">
        <v>2453241.4708</v>
      </c>
      <c r="F28" s="78">
        <f>Лист2!I61</f>
        <v>2453241.4745938866</v>
      </c>
      <c r="G28" s="79">
        <f t="shared" si="0"/>
        <v>0.9943449732660952</v>
      </c>
      <c r="H28" s="80" t="s">
        <v>28</v>
      </c>
      <c r="I28" s="80">
        <v>10.62</v>
      </c>
      <c r="J28" s="80">
        <f t="shared" si="2"/>
        <v>10.6</v>
      </c>
      <c r="K28" s="80">
        <v>3.5</v>
      </c>
      <c r="L28" s="80"/>
      <c r="M28" s="80" t="s">
        <v>9</v>
      </c>
      <c r="N28" s="268"/>
      <c r="O28" s="287"/>
      <c r="P28">
        <v>1579</v>
      </c>
      <c r="Q28">
        <f t="shared" si="1"/>
        <v>2453959.715483</v>
      </c>
      <c r="U28">
        <v>2453965</v>
      </c>
      <c r="V28">
        <v>17</v>
      </c>
      <c r="W28">
        <v>18</v>
      </c>
    </row>
    <row r="29" spans="1:23" ht="12.75">
      <c r="A29" s="74">
        <v>19</v>
      </c>
      <c r="B29" s="75">
        <v>38223</v>
      </c>
      <c r="C29" s="76">
        <v>0.1439814814814815</v>
      </c>
      <c r="D29" s="77">
        <v>38222.97708333333</v>
      </c>
      <c r="E29" s="78">
        <v>2453241.4773</v>
      </c>
      <c r="F29" s="78">
        <f>Лист2!I62</f>
        <v>2453241.481093887</v>
      </c>
      <c r="G29" s="79">
        <f t="shared" si="0"/>
        <v>0.004643797828123297</v>
      </c>
      <c r="H29" s="80" t="s">
        <v>31</v>
      </c>
      <c r="I29" s="80">
        <v>10.99</v>
      </c>
      <c r="J29" s="80">
        <f t="shared" si="2"/>
        <v>11</v>
      </c>
      <c r="K29" s="80">
        <v>3</v>
      </c>
      <c r="L29" s="80"/>
      <c r="M29" s="80" t="s">
        <v>9</v>
      </c>
      <c r="N29" s="268"/>
      <c r="O29" s="287"/>
      <c r="P29">
        <v>1580</v>
      </c>
      <c r="Q29">
        <f t="shared" si="1"/>
        <v>2453960.346623</v>
      </c>
      <c r="U29">
        <v>2453966</v>
      </c>
      <c r="V29">
        <v>18</v>
      </c>
      <c r="W29">
        <v>19</v>
      </c>
    </row>
    <row r="30" spans="1:23" ht="12.75">
      <c r="A30" s="74">
        <v>20</v>
      </c>
      <c r="B30" s="75">
        <v>38223</v>
      </c>
      <c r="C30" s="76">
        <v>0.15208333333333332</v>
      </c>
      <c r="D30" s="77">
        <v>38222.98541666667</v>
      </c>
      <c r="E30" s="78">
        <v>2453241.4854</v>
      </c>
      <c r="F30" s="78">
        <f>Лист2!I63</f>
        <v>2453241.489193887</v>
      </c>
      <c r="G30" s="79">
        <f t="shared" si="0"/>
        <v>0.017477717735175702</v>
      </c>
      <c r="H30" s="80" t="s">
        <v>29</v>
      </c>
      <c r="I30" s="80">
        <v>10.82</v>
      </c>
      <c r="J30" s="80">
        <f t="shared" si="2"/>
        <v>10.8</v>
      </c>
      <c r="K30" s="80">
        <v>3</v>
      </c>
      <c r="L30" s="80"/>
      <c r="M30" s="80" t="s">
        <v>9</v>
      </c>
      <c r="N30" s="268"/>
      <c r="O30" s="287"/>
      <c r="P30">
        <v>1581</v>
      </c>
      <c r="Q30">
        <f t="shared" si="1"/>
        <v>2453960.9777630004</v>
      </c>
      <c r="U30">
        <v>2453967</v>
      </c>
      <c r="V30">
        <v>19</v>
      </c>
      <c r="W30">
        <v>20</v>
      </c>
    </row>
    <row r="31" spans="1:23" ht="12.75">
      <c r="A31" s="74">
        <v>21</v>
      </c>
      <c r="B31" s="75">
        <v>38223</v>
      </c>
      <c r="C31" s="76">
        <v>0.16041666666666668</v>
      </c>
      <c r="D31" s="77">
        <v>38222.99375</v>
      </c>
      <c r="E31" s="78">
        <v>2453241.4938</v>
      </c>
      <c r="F31" s="78">
        <f>Лист2!I64</f>
        <v>2453241.4975938867</v>
      </c>
      <c r="G31" s="79">
        <f t="shared" si="0"/>
        <v>0.030786967189271763</v>
      </c>
      <c r="H31" s="80" t="s">
        <v>32</v>
      </c>
      <c r="I31" s="80">
        <v>11.02</v>
      </c>
      <c r="J31" s="80">
        <f t="shared" si="2"/>
        <v>11</v>
      </c>
      <c r="K31" s="80">
        <v>3</v>
      </c>
      <c r="L31" s="80"/>
      <c r="M31" s="80" t="s">
        <v>9</v>
      </c>
      <c r="N31" s="268"/>
      <c r="O31" s="287"/>
      <c r="P31">
        <v>1582</v>
      </c>
      <c r="Q31">
        <f t="shared" si="1"/>
        <v>2453961.608903</v>
      </c>
      <c r="U31">
        <v>2453968</v>
      </c>
      <c r="V31">
        <v>20</v>
      </c>
      <c r="W31">
        <v>21</v>
      </c>
    </row>
    <row r="32" spans="1:23" ht="13.5" thickBot="1">
      <c r="A32" s="81">
        <v>22</v>
      </c>
      <c r="B32" s="82">
        <v>38223</v>
      </c>
      <c r="C32" s="83">
        <v>0.1699074074074074</v>
      </c>
      <c r="D32" s="84">
        <v>38223.00347222222</v>
      </c>
      <c r="E32" s="85">
        <v>2453241.5032</v>
      </c>
      <c r="F32" s="85">
        <f>Лист2!I65</f>
        <v>2453241.506993887</v>
      </c>
      <c r="G32" s="86">
        <f t="shared" si="0"/>
        <v>0.045680652156249835</v>
      </c>
      <c r="H32" s="87" t="s">
        <v>16</v>
      </c>
      <c r="I32" s="87">
        <v>10.47</v>
      </c>
      <c r="J32" s="87">
        <f t="shared" si="2"/>
        <v>10.5</v>
      </c>
      <c r="K32" s="87">
        <v>4</v>
      </c>
      <c r="L32" s="87"/>
      <c r="M32" s="87" t="s">
        <v>9</v>
      </c>
      <c r="N32" s="269"/>
      <c r="O32" s="287"/>
      <c r="P32">
        <v>1583</v>
      </c>
      <c r="Q32">
        <f t="shared" si="1"/>
        <v>2453962.2400430003</v>
      </c>
      <c r="U32">
        <v>2453969</v>
      </c>
      <c r="V32">
        <v>21</v>
      </c>
      <c r="W32">
        <v>22</v>
      </c>
    </row>
    <row r="33" spans="1:23" ht="12.75">
      <c r="A33" s="3">
        <v>23</v>
      </c>
      <c r="B33" s="4">
        <v>38224</v>
      </c>
      <c r="C33" s="8">
        <v>0.1</v>
      </c>
      <c r="D33" s="5">
        <v>38223.933333333334</v>
      </c>
      <c r="E33" s="6">
        <v>2453242.4333</v>
      </c>
      <c r="F33" s="6">
        <f>Лист2!I66</f>
        <v>2453242.4370990703</v>
      </c>
      <c r="G33" s="28">
        <f t="shared" si="0"/>
        <v>0.5193714074143259</v>
      </c>
      <c r="H33" s="7" t="s">
        <v>33</v>
      </c>
      <c r="I33" s="7">
        <v>10.44</v>
      </c>
      <c r="J33" s="7">
        <f t="shared" si="2"/>
        <v>10.4</v>
      </c>
      <c r="K33" s="7">
        <v>3.5</v>
      </c>
      <c r="L33" s="7"/>
      <c r="M33" s="7" t="s">
        <v>9</v>
      </c>
      <c r="P33">
        <v>1584</v>
      </c>
      <c r="Q33">
        <f t="shared" si="1"/>
        <v>2453962.871183</v>
      </c>
      <c r="U33">
        <v>2453970</v>
      </c>
      <c r="V33">
        <v>22</v>
      </c>
      <c r="W33">
        <v>23</v>
      </c>
    </row>
    <row r="34" spans="1:23" ht="12.75">
      <c r="A34" s="3">
        <v>24</v>
      </c>
      <c r="B34" s="4">
        <v>38227</v>
      </c>
      <c r="C34" s="8">
        <v>0.15763888888888888</v>
      </c>
      <c r="D34" s="5">
        <v>38226.99097222222</v>
      </c>
      <c r="E34" s="6">
        <v>2453245.491</v>
      </c>
      <c r="F34" s="6">
        <f>Лист2!I67</f>
        <v>2453245.4947971078</v>
      </c>
      <c r="G34" s="28">
        <f t="shared" si="0"/>
        <v>0.36409371542100644</v>
      </c>
      <c r="H34" s="7" t="s">
        <v>34</v>
      </c>
      <c r="I34" s="7">
        <v>10.22</v>
      </c>
      <c r="J34" s="7">
        <f t="shared" si="2"/>
        <v>10.2</v>
      </c>
      <c r="K34" s="7">
        <v>4</v>
      </c>
      <c r="L34" s="7"/>
      <c r="M34" s="7" t="s">
        <v>9</v>
      </c>
      <c r="P34">
        <v>1585</v>
      </c>
      <c r="Q34">
        <f t="shared" si="1"/>
        <v>2453963.502323</v>
      </c>
      <c r="U34">
        <v>2453971</v>
      </c>
      <c r="V34">
        <v>23</v>
      </c>
      <c r="W34">
        <v>24</v>
      </c>
    </row>
    <row r="35" spans="1:23" ht="13.5" thickBot="1">
      <c r="A35" s="3">
        <v>25</v>
      </c>
      <c r="B35" s="4">
        <v>38235</v>
      </c>
      <c r="C35" s="8">
        <v>0.06527777777777778</v>
      </c>
      <c r="D35" s="5">
        <v>38234.89861111111</v>
      </c>
      <c r="E35" s="6">
        <v>2453253.3986</v>
      </c>
      <c r="F35" s="6">
        <f>Лист2!I68</f>
        <v>2453253.402328755</v>
      </c>
      <c r="G35" s="28">
        <f t="shared" si="0"/>
        <v>0.893059787943173</v>
      </c>
      <c r="H35" s="7" t="s">
        <v>34</v>
      </c>
      <c r="I35" s="7">
        <v>10.22</v>
      </c>
      <c r="J35" s="7">
        <f t="shared" si="2"/>
        <v>10.2</v>
      </c>
      <c r="K35" s="7">
        <v>3.5</v>
      </c>
      <c r="L35" s="7"/>
      <c r="M35" s="7" t="s">
        <v>9</v>
      </c>
      <c r="P35">
        <v>1586</v>
      </c>
      <c r="Q35">
        <f t="shared" si="1"/>
        <v>2453964.1334630004</v>
      </c>
      <c r="U35">
        <v>2453972</v>
      </c>
      <c r="V35">
        <v>24</v>
      </c>
      <c r="W35">
        <v>25</v>
      </c>
    </row>
    <row r="36" spans="1:23" ht="12.75">
      <c r="A36" s="67">
        <v>26</v>
      </c>
      <c r="B36" s="68">
        <v>38235</v>
      </c>
      <c r="C36" s="69">
        <v>0.08888888888888889</v>
      </c>
      <c r="D36" s="70">
        <v>38234.92222222222</v>
      </c>
      <c r="E36" s="71">
        <v>2453253.4222</v>
      </c>
      <c r="F36" s="71">
        <f>Лист2!I69</f>
        <v>2453253.4259287547</v>
      </c>
      <c r="G36" s="72">
        <f t="shared" si="0"/>
        <v>0.9304524424362626</v>
      </c>
      <c r="H36" s="73" t="s">
        <v>35</v>
      </c>
      <c r="I36" s="73">
        <v>10.18</v>
      </c>
      <c r="J36" s="73">
        <f t="shared" si="2"/>
        <v>10.2</v>
      </c>
      <c r="K36" s="73">
        <v>3.5</v>
      </c>
      <c r="L36" s="73" t="s">
        <v>40</v>
      </c>
      <c r="M36" s="88" t="s">
        <v>9</v>
      </c>
      <c r="N36" s="267">
        <v>0.55</v>
      </c>
      <c r="O36" s="287">
        <f>F42</f>
        <v>2453253.4663286647</v>
      </c>
      <c r="P36">
        <v>1587</v>
      </c>
      <c r="Q36">
        <f t="shared" si="1"/>
        <v>2453964.764603</v>
      </c>
      <c r="U36">
        <v>2453973</v>
      </c>
      <c r="V36">
        <v>25</v>
      </c>
      <c r="W36">
        <v>26</v>
      </c>
    </row>
    <row r="37" spans="1:23" ht="12.75">
      <c r="A37" s="74">
        <v>27</v>
      </c>
      <c r="B37" s="75">
        <v>38235</v>
      </c>
      <c r="C37" s="76">
        <v>0.09791666666666667</v>
      </c>
      <c r="D37" s="77">
        <v>38234.93125</v>
      </c>
      <c r="E37" s="78">
        <v>2453253.4313</v>
      </c>
      <c r="F37" s="78">
        <f>Лист2!I70</f>
        <v>2453253.4350287546</v>
      </c>
      <c r="G37" s="79">
        <f t="shared" si="0"/>
        <v>0.944870796380485</v>
      </c>
      <c r="H37" s="80" t="s">
        <v>36</v>
      </c>
      <c r="I37" s="80">
        <v>10.27</v>
      </c>
      <c r="J37" s="80">
        <f t="shared" si="2"/>
        <v>10.3</v>
      </c>
      <c r="K37" s="80">
        <v>4</v>
      </c>
      <c r="L37" s="80" t="s">
        <v>40</v>
      </c>
      <c r="M37" s="89" t="s">
        <v>9</v>
      </c>
      <c r="N37" s="268"/>
      <c r="O37" s="287"/>
      <c r="P37">
        <v>1588</v>
      </c>
      <c r="Q37">
        <f t="shared" si="1"/>
        <v>2453965.3957430003</v>
      </c>
      <c r="U37">
        <v>2453974</v>
      </c>
      <c r="V37">
        <v>26</v>
      </c>
      <c r="W37">
        <v>27</v>
      </c>
    </row>
    <row r="38" spans="1:23" ht="12.75">
      <c r="A38" s="74">
        <v>28</v>
      </c>
      <c r="B38" s="75">
        <v>38235</v>
      </c>
      <c r="C38" s="76">
        <v>0.1054398148148148</v>
      </c>
      <c r="D38" s="77">
        <v>38234.938888888886</v>
      </c>
      <c r="E38" s="78">
        <v>2453253.4388</v>
      </c>
      <c r="F38" s="78">
        <f>Лист2!I71</f>
        <v>2453253.442528755</v>
      </c>
      <c r="G38" s="79">
        <f t="shared" si="0"/>
        <v>0.9567540557176244</v>
      </c>
      <c r="H38" s="80" t="s">
        <v>14</v>
      </c>
      <c r="I38" s="80">
        <v>10.4</v>
      </c>
      <c r="J38" s="80">
        <f t="shared" si="2"/>
        <v>10.4</v>
      </c>
      <c r="K38" s="80">
        <v>3</v>
      </c>
      <c r="L38" s="80" t="s">
        <v>40</v>
      </c>
      <c r="M38" s="89" t="s">
        <v>9</v>
      </c>
      <c r="N38" s="268"/>
      <c r="O38" s="287"/>
      <c r="P38">
        <v>1589</v>
      </c>
      <c r="Q38">
        <f t="shared" si="1"/>
        <v>2453966.026883</v>
      </c>
      <c r="U38">
        <v>2453975</v>
      </c>
      <c r="V38">
        <v>27</v>
      </c>
      <c r="W38">
        <v>28</v>
      </c>
    </row>
    <row r="39" spans="1:23" ht="12.75">
      <c r="A39" s="74">
        <v>29</v>
      </c>
      <c r="B39" s="75">
        <v>38235</v>
      </c>
      <c r="C39" s="76">
        <v>0.11041666666666666</v>
      </c>
      <c r="D39" s="77">
        <v>38234.94375</v>
      </c>
      <c r="E39" s="78">
        <v>2453253.4438</v>
      </c>
      <c r="F39" s="78">
        <f>Лист2!I72</f>
        <v>2453253.447528755</v>
      </c>
      <c r="G39" s="79">
        <f t="shared" si="0"/>
        <v>0.9646762281171277</v>
      </c>
      <c r="H39" s="80" t="s">
        <v>8</v>
      </c>
      <c r="I39" s="80">
        <v>10.46</v>
      </c>
      <c r="J39" s="80">
        <f t="shared" si="2"/>
        <v>10.5</v>
      </c>
      <c r="K39" s="80">
        <v>3.5</v>
      </c>
      <c r="L39" s="80" t="s">
        <v>40</v>
      </c>
      <c r="M39" s="89" t="s">
        <v>9</v>
      </c>
      <c r="N39" s="268"/>
      <c r="O39" s="287"/>
      <c r="P39">
        <v>1590</v>
      </c>
      <c r="Q39">
        <f t="shared" si="1"/>
        <v>2453966.658023</v>
      </c>
      <c r="U39">
        <v>2453976</v>
      </c>
      <c r="V39">
        <v>28</v>
      </c>
      <c r="W39">
        <v>29</v>
      </c>
    </row>
    <row r="40" spans="1:23" ht="12.75">
      <c r="A40" s="74">
        <v>30</v>
      </c>
      <c r="B40" s="75">
        <v>38235</v>
      </c>
      <c r="C40" s="76">
        <v>0.11875</v>
      </c>
      <c r="D40" s="77">
        <v>38234.95208333333</v>
      </c>
      <c r="E40" s="78">
        <v>2453253.4521</v>
      </c>
      <c r="F40" s="78">
        <f>Лист2!I73</f>
        <v>2453253.4558286644</v>
      </c>
      <c r="G40" s="79">
        <f t="shared" si="0"/>
        <v>0.9778268912538124</v>
      </c>
      <c r="H40" s="80" t="s">
        <v>15</v>
      </c>
      <c r="I40" s="80">
        <v>10.51</v>
      </c>
      <c r="J40" s="80">
        <f t="shared" si="2"/>
        <v>10.5</v>
      </c>
      <c r="K40" s="80">
        <v>4</v>
      </c>
      <c r="L40" s="80" t="s">
        <v>40</v>
      </c>
      <c r="M40" s="89" t="s">
        <v>9</v>
      </c>
      <c r="N40" s="268"/>
      <c r="O40" s="287"/>
      <c r="P40">
        <v>1591</v>
      </c>
      <c r="Q40">
        <f t="shared" si="1"/>
        <v>2453967.2891630004</v>
      </c>
      <c r="U40">
        <v>2453977</v>
      </c>
      <c r="V40">
        <v>29</v>
      </c>
      <c r="W40">
        <v>30</v>
      </c>
    </row>
    <row r="41" spans="1:23" ht="12.75">
      <c r="A41" s="74">
        <v>31</v>
      </c>
      <c r="B41" s="75">
        <v>38235</v>
      </c>
      <c r="C41" s="76">
        <v>0.12337962962962963</v>
      </c>
      <c r="D41" s="77">
        <v>38234.95694444444</v>
      </c>
      <c r="E41" s="78">
        <v>2453253.4567</v>
      </c>
      <c r="F41" s="78">
        <f>Лист2!I74</f>
        <v>2453253.4604286645</v>
      </c>
      <c r="G41" s="79">
        <f t="shared" si="0"/>
        <v>0.9851152901860019</v>
      </c>
      <c r="H41" s="80" t="s">
        <v>27</v>
      </c>
      <c r="I41" s="80">
        <v>10.55</v>
      </c>
      <c r="J41" s="80">
        <f t="shared" si="2"/>
        <v>10.6</v>
      </c>
      <c r="K41" s="80">
        <v>4</v>
      </c>
      <c r="L41" s="80" t="s">
        <v>40</v>
      </c>
      <c r="M41" s="89" t="s">
        <v>9</v>
      </c>
      <c r="N41" s="268"/>
      <c r="O41" s="287"/>
      <c r="P41">
        <v>1592</v>
      </c>
      <c r="Q41">
        <f t="shared" si="1"/>
        <v>2453967.920303</v>
      </c>
      <c r="U41">
        <v>2453978</v>
      </c>
      <c r="V41">
        <v>30</v>
      </c>
      <c r="W41">
        <v>31</v>
      </c>
    </row>
    <row r="42" spans="1:23" ht="12.75">
      <c r="A42" s="74">
        <v>32</v>
      </c>
      <c r="B42" s="75">
        <v>38235</v>
      </c>
      <c r="C42" s="76">
        <v>0.1292824074074074</v>
      </c>
      <c r="D42" s="77">
        <v>38234.9625</v>
      </c>
      <c r="E42" s="78">
        <v>2453253.4626</v>
      </c>
      <c r="F42" s="78">
        <f>Лист2!I75</f>
        <v>2453253.4663286647</v>
      </c>
      <c r="G42" s="79">
        <f t="shared" si="0"/>
        <v>0.9944634541782307</v>
      </c>
      <c r="H42" s="80" t="s">
        <v>37</v>
      </c>
      <c r="I42" s="80">
        <v>10.67</v>
      </c>
      <c r="J42" s="80">
        <f t="shared" si="2"/>
        <v>10.7</v>
      </c>
      <c r="K42" s="80">
        <v>3</v>
      </c>
      <c r="L42" s="80" t="s">
        <v>40</v>
      </c>
      <c r="M42" s="89" t="s">
        <v>9</v>
      </c>
      <c r="N42" s="268"/>
      <c r="O42" s="287"/>
      <c r="P42">
        <v>1593</v>
      </c>
      <c r="Q42">
        <f t="shared" si="1"/>
        <v>2453968.5514430003</v>
      </c>
      <c r="U42">
        <v>2453979</v>
      </c>
      <c r="V42">
        <v>31</v>
      </c>
      <c r="W42">
        <v>1</v>
      </c>
    </row>
    <row r="43" spans="1:17" ht="12.75">
      <c r="A43" s="74">
        <v>33</v>
      </c>
      <c r="B43" s="75">
        <v>38235</v>
      </c>
      <c r="C43" s="76">
        <v>0.13680555555555554</v>
      </c>
      <c r="D43" s="77">
        <v>38234.970138888886</v>
      </c>
      <c r="E43" s="78">
        <v>2453253.4701</v>
      </c>
      <c r="F43" s="78">
        <f>Лист2!I76</f>
        <v>2453253.4738286645</v>
      </c>
      <c r="G43" s="79">
        <f t="shared" si="0"/>
        <v>0.0063467127774856635</v>
      </c>
      <c r="H43" s="80" t="s">
        <v>38</v>
      </c>
      <c r="I43" s="80">
        <v>10.73</v>
      </c>
      <c r="J43" s="80">
        <f t="shared" si="2"/>
        <v>10.7</v>
      </c>
      <c r="K43" s="80">
        <v>3.5</v>
      </c>
      <c r="L43" s="80" t="s">
        <v>40</v>
      </c>
      <c r="M43" s="89" t="s">
        <v>9</v>
      </c>
      <c r="N43" s="268"/>
      <c r="O43" s="287"/>
      <c r="P43">
        <v>1594</v>
      </c>
      <c r="Q43">
        <f t="shared" si="1"/>
        <v>2453969.182583</v>
      </c>
    </row>
    <row r="44" spans="1:17" ht="12.75">
      <c r="A44" s="74">
        <v>34</v>
      </c>
      <c r="B44" s="75">
        <v>38235</v>
      </c>
      <c r="C44" s="76">
        <v>0.14444444444444446</v>
      </c>
      <c r="D44" s="77">
        <v>38234.97777777778</v>
      </c>
      <c r="E44" s="78">
        <v>2453253.4778</v>
      </c>
      <c r="F44" s="78">
        <f>Лист2!I77</f>
        <v>2453253.4815286645</v>
      </c>
      <c r="G44" s="79">
        <f t="shared" si="0"/>
        <v>0.018546858479396633</v>
      </c>
      <c r="H44" s="80" t="s">
        <v>37</v>
      </c>
      <c r="I44" s="80">
        <v>10.67</v>
      </c>
      <c r="J44" s="80">
        <f t="shared" si="2"/>
        <v>10.7</v>
      </c>
      <c r="K44" s="80">
        <v>3.5</v>
      </c>
      <c r="L44" s="80" t="s">
        <v>40</v>
      </c>
      <c r="M44" s="89" t="s">
        <v>9</v>
      </c>
      <c r="N44" s="268"/>
      <c r="O44" s="287"/>
      <c r="P44">
        <v>1595</v>
      </c>
      <c r="Q44">
        <f t="shared" si="1"/>
        <v>2453969.813723</v>
      </c>
    </row>
    <row r="45" spans="1:17" ht="12.75">
      <c r="A45" s="74">
        <v>35</v>
      </c>
      <c r="B45" s="75">
        <v>38235</v>
      </c>
      <c r="C45" s="76">
        <v>0.14791666666666667</v>
      </c>
      <c r="D45" s="77">
        <v>38234.98125</v>
      </c>
      <c r="E45" s="78">
        <v>2453253.4813</v>
      </c>
      <c r="F45" s="78">
        <f>Лист2!I78</f>
        <v>2453253.4850286646</v>
      </c>
      <c r="G45" s="79">
        <f t="shared" si="0"/>
        <v>0.024092379454145885</v>
      </c>
      <c r="H45" s="80" t="s">
        <v>28</v>
      </c>
      <c r="I45" s="80">
        <v>10.62</v>
      </c>
      <c r="J45" s="80">
        <f t="shared" si="2"/>
        <v>10.6</v>
      </c>
      <c r="K45" s="80">
        <v>2.5</v>
      </c>
      <c r="L45" s="80" t="s">
        <v>40</v>
      </c>
      <c r="M45" s="89" t="s">
        <v>9</v>
      </c>
      <c r="N45" s="268"/>
      <c r="O45" s="287"/>
      <c r="P45">
        <v>1596</v>
      </c>
      <c r="Q45">
        <f t="shared" si="1"/>
        <v>2453970.4448630004</v>
      </c>
    </row>
    <row r="46" spans="1:17" ht="12.75">
      <c r="A46" s="74">
        <v>36</v>
      </c>
      <c r="B46" s="75">
        <v>38235</v>
      </c>
      <c r="C46" s="76">
        <v>0.15324074074074073</v>
      </c>
      <c r="D46" s="77">
        <v>38234.986805555556</v>
      </c>
      <c r="E46" s="78">
        <v>2453253.4866</v>
      </c>
      <c r="F46" s="78">
        <f>Лист2!I79</f>
        <v>2453253.4903286644</v>
      </c>
      <c r="G46" s="79">
        <f t="shared" si="0"/>
        <v>0.03248988213863413</v>
      </c>
      <c r="H46" s="80" t="s">
        <v>15</v>
      </c>
      <c r="I46" s="80">
        <v>10.51</v>
      </c>
      <c r="J46" s="80">
        <f t="shared" si="2"/>
        <v>10.5</v>
      </c>
      <c r="K46" s="80">
        <v>3.5</v>
      </c>
      <c r="L46" s="80" t="s">
        <v>40</v>
      </c>
      <c r="M46" s="89" t="s">
        <v>9</v>
      </c>
      <c r="N46" s="268"/>
      <c r="O46" s="287"/>
      <c r="P46">
        <v>1597</v>
      </c>
      <c r="Q46">
        <f t="shared" si="1"/>
        <v>2453971.076003</v>
      </c>
    </row>
    <row r="47" spans="1:17" ht="12.75">
      <c r="A47" s="74">
        <v>37</v>
      </c>
      <c r="B47" s="75">
        <v>38235</v>
      </c>
      <c r="C47" s="76">
        <v>0.15729166666666666</v>
      </c>
      <c r="D47" s="77">
        <v>38234.99097222222</v>
      </c>
      <c r="E47" s="78">
        <v>2453253.4906</v>
      </c>
      <c r="F47" s="78">
        <f>Лист2!I80</f>
        <v>2453253.4943286646</v>
      </c>
      <c r="G47" s="79">
        <f t="shared" si="0"/>
        <v>0.03882762050096744</v>
      </c>
      <c r="H47" s="80" t="s">
        <v>8</v>
      </c>
      <c r="I47" s="80">
        <v>10.46</v>
      </c>
      <c r="J47" s="80">
        <f t="shared" si="2"/>
        <v>10.5</v>
      </c>
      <c r="K47" s="80">
        <v>3.5</v>
      </c>
      <c r="L47" s="80" t="s">
        <v>40</v>
      </c>
      <c r="M47" s="89" t="s">
        <v>9</v>
      </c>
      <c r="N47" s="268"/>
      <c r="O47" s="287"/>
      <c r="P47">
        <v>1598</v>
      </c>
      <c r="Q47">
        <f t="shared" si="1"/>
        <v>2453971.7071430003</v>
      </c>
    </row>
    <row r="48" spans="1:17" ht="13.5" thickBot="1">
      <c r="A48" s="81">
        <v>38</v>
      </c>
      <c r="B48" s="82">
        <v>38235</v>
      </c>
      <c r="C48" s="83">
        <v>0.16041666666666668</v>
      </c>
      <c r="D48" s="84">
        <v>38234.99375</v>
      </c>
      <c r="E48" s="85">
        <v>2453253.4938</v>
      </c>
      <c r="F48" s="85">
        <f>Лист2!I81</f>
        <v>2453253.4975286643</v>
      </c>
      <c r="G48" s="86">
        <f t="shared" si="0"/>
        <v>0.04389781045301788</v>
      </c>
      <c r="H48" s="87" t="s">
        <v>39</v>
      </c>
      <c r="I48" s="87">
        <v>10.29</v>
      </c>
      <c r="J48" s="87">
        <f t="shared" si="2"/>
        <v>10.3</v>
      </c>
      <c r="K48" s="87">
        <v>3</v>
      </c>
      <c r="L48" s="87" t="s">
        <v>40</v>
      </c>
      <c r="M48" s="90" t="s">
        <v>9</v>
      </c>
      <c r="N48" s="269"/>
      <c r="O48" s="287"/>
      <c r="P48">
        <v>1599</v>
      </c>
      <c r="Q48">
        <f t="shared" si="1"/>
        <v>2453972.338283</v>
      </c>
    </row>
    <row r="49" spans="1:17" ht="12.75">
      <c r="A49" s="3">
        <v>39</v>
      </c>
      <c r="B49" s="4">
        <v>38242</v>
      </c>
      <c r="C49" s="8">
        <v>0.07847222222222222</v>
      </c>
      <c r="D49" s="5">
        <v>38241.91180555556</v>
      </c>
      <c r="E49" s="6">
        <v>2453260.4118</v>
      </c>
      <c r="F49" s="6">
        <f>Лист2!I82</f>
        <v>2453260.4154091864</v>
      </c>
      <c r="G49" s="28">
        <f t="shared" si="0"/>
        <v>0.004826482518183184</v>
      </c>
      <c r="H49" s="7" t="s">
        <v>41</v>
      </c>
      <c r="I49" s="7">
        <v>10.78</v>
      </c>
      <c r="J49" s="7">
        <f t="shared" si="2"/>
        <v>10.8</v>
      </c>
      <c r="K49" s="7">
        <v>3</v>
      </c>
      <c r="L49" s="7"/>
      <c r="M49" s="7" t="s">
        <v>9</v>
      </c>
      <c r="P49">
        <v>1600</v>
      </c>
      <c r="Q49">
        <f t="shared" si="1"/>
        <v>2453972.9694230002</v>
      </c>
    </row>
    <row r="50" spans="1:17" ht="12.75">
      <c r="A50" s="3">
        <v>40</v>
      </c>
      <c r="B50" s="4">
        <v>38242</v>
      </c>
      <c r="C50" s="8">
        <v>0.08333333333333333</v>
      </c>
      <c r="D50" s="5">
        <v>38241.916666666664</v>
      </c>
      <c r="E50" s="6">
        <v>2453260.4167</v>
      </c>
      <c r="F50" s="6">
        <f>Лист2!I83</f>
        <v>2453260.4203091864</v>
      </c>
      <c r="G50" s="28">
        <f t="shared" si="0"/>
        <v>0.01259021173535757</v>
      </c>
      <c r="H50" s="7" t="s">
        <v>42</v>
      </c>
      <c r="I50" s="7">
        <v>10.69</v>
      </c>
      <c r="J50" s="7">
        <f t="shared" si="2"/>
        <v>10.7</v>
      </c>
      <c r="K50" s="7">
        <v>4</v>
      </c>
      <c r="L50" s="7"/>
      <c r="M50" s="7" t="s">
        <v>9</v>
      </c>
      <c r="P50">
        <v>1601</v>
      </c>
      <c r="Q50">
        <f t="shared" si="1"/>
        <v>2453973.6005630004</v>
      </c>
    </row>
    <row r="51" spans="1:17" ht="12.75">
      <c r="A51" s="3">
        <v>41</v>
      </c>
      <c r="B51" s="4">
        <v>38242</v>
      </c>
      <c r="C51" s="8">
        <v>0.08888888888888889</v>
      </c>
      <c r="D51" s="5">
        <v>38241.92222222222</v>
      </c>
      <c r="E51" s="6">
        <v>2453260.4222</v>
      </c>
      <c r="F51" s="6">
        <f>Лист2!I84</f>
        <v>2453260.4258091864</v>
      </c>
      <c r="G51" s="28">
        <f t="shared" si="0"/>
        <v>0.02130460152238811</v>
      </c>
      <c r="H51" s="7" t="s">
        <v>28</v>
      </c>
      <c r="I51" s="7">
        <v>10.62</v>
      </c>
      <c r="J51" s="7">
        <f t="shared" si="2"/>
        <v>10.6</v>
      </c>
      <c r="K51" s="7">
        <v>3</v>
      </c>
      <c r="L51" s="7"/>
      <c r="M51" s="7" t="s">
        <v>9</v>
      </c>
      <c r="P51">
        <v>1602</v>
      </c>
      <c r="Q51">
        <f>$G$5+P51*$G$6</f>
        <v>2453974.231703</v>
      </c>
    </row>
    <row r="52" spans="1:17" ht="12.75">
      <c r="A52" s="3">
        <v>42</v>
      </c>
      <c r="B52" s="4">
        <v>38242</v>
      </c>
      <c r="C52" s="8">
        <v>0.09270833333333334</v>
      </c>
      <c r="D52" s="5">
        <v>38241.92638888889</v>
      </c>
      <c r="E52" s="6">
        <v>2453260.426</v>
      </c>
      <c r="F52" s="6">
        <f>Лист2!I85</f>
        <v>2453260.4296091865</v>
      </c>
      <c r="G52" s="28">
        <f t="shared" si="0"/>
        <v>0.027325452782122284</v>
      </c>
      <c r="H52" s="7" t="s">
        <v>10</v>
      </c>
      <c r="I52" s="7">
        <v>10.57</v>
      </c>
      <c r="J52" s="7">
        <f t="shared" si="2"/>
        <v>10.6</v>
      </c>
      <c r="K52" s="7">
        <v>3.5</v>
      </c>
      <c r="L52" s="7"/>
      <c r="M52" s="7" t="s">
        <v>9</v>
      </c>
      <c r="P52">
        <v>1603</v>
      </c>
      <c r="Q52">
        <f t="shared" si="1"/>
        <v>2453974.8628430003</v>
      </c>
    </row>
    <row r="53" spans="1:17" ht="12.75">
      <c r="A53" s="3">
        <v>43</v>
      </c>
      <c r="B53" s="4">
        <v>38242</v>
      </c>
      <c r="C53" s="8">
        <v>0.09791666666666667</v>
      </c>
      <c r="D53" s="5">
        <v>38241.93125</v>
      </c>
      <c r="E53" s="6">
        <v>2453260.4313</v>
      </c>
      <c r="F53" s="6">
        <f>Лист2!I86</f>
        <v>2453260.4349091863</v>
      </c>
      <c r="G53" s="28">
        <f t="shared" si="0"/>
        <v>0.03572295546661053</v>
      </c>
      <c r="H53" s="7" t="s">
        <v>11</v>
      </c>
      <c r="I53" s="7">
        <v>10.49</v>
      </c>
      <c r="J53" s="7">
        <f t="shared" si="2"/>
        <v>10.5</v>
      </c>
      <c r="K53" s="7">
        <v>4.5</v>
      </c>
      <c r="L53" s="7"/>
      <c r="M53" s="7" t="s">
        <v>9</v>
      </c>
      <c r="P53">
        <v>1604</v>
      </c>
      <c r="Q53">
        <f t="shared" si="1"/>
        <v>2453975.493983</v>
      </c>
    </row>
    <row r="54" spans="1:17" ht="12.75">
      <c r="A54" s="3">
        <v>44</v>
      </c>
      <c r="B54" s="4">
        <v>38242</v>
      </c>
      <c r="C54" s="8">
        <v>0.10451388888888889</v>
      </c>
      <c r="D54" s="5">
        <v>38241.93819444445</v>
      </c>
      <c r="E54" s="6">
        <v>2453260.4378</v>
      </c>
      <c r="F54" s="6">
        <f>Лист2!I87</f>
        <v>2453260.4414091865</v>
      </c>
      <c r="G54" s="28">
        <f t="shared" si="0"/>
        <v>0.0460217800286955</v>
      </c>
      <c r="H54" s="7" t="s">
        <v>14</v>
      </c>
      <c r="I54" s="7">
        <v>10.4</v>
      </c>
      <c r="J54" s="7">
        <f t="shared" si="2"/>
        <v>10.4</v>
      </c>
      <c r="K54" s="7">
        <v>3</v>
      </c>
      <c r="L54" s="7" t="s">
        <v>18</v>
      </c>
      <c r="M54" s="7" t="s">
        <v>9</v>
      </c>
      <c r="P54">
        <v>1605</v>
      </c>
      <c r="Q54">
        <f t="shared" si="1"/>
        <v>2453976.1251230002</v>
      </c>
    </row>
    <row r="55" spans="1:17" ht="12.75">
      <c r="A55" s="3">
        <v>45</v>
      </c>
      <c r="B55" s="4">
        <v>38242</v>
      </c>
      <c r="C55" s="8">
        <v>0.10972222222222222</v>
      </c>
      <c r="D55" s="5">
        <v>38241.94305555556</v>
      </c>
      <c r="E55" s="6">
        <v>2453260.4431</v>
      </c>
      <c r="F55" s="6">
        <f>Лист2!I88</f>
        <v>2453260.4467091863</v>
      </c>
      <c r="G55" s="28">
        <f t="shared" si="0"/>
        <v>0.05441928271318375</v>
      </c>
      <c r="H55" s="7" t="s">
        <v>39</v>
      </c>
      <c r="I55" s="7">
        <v>10.29</v>
      </c>
      <c r="J55" s="7">
        <f t="shared" si="2"/>
        <v>10.3</v>
      </c>
      <c r="K55" s="7">
        <v>3.5</v>
      </c>
      <c r="L55" s="7"/>
      <c r="M55" s="7" t="s">
        <v>9</v>
      </c>
      <c r="P55">
        <v>1606</v>
      </c>
      <c r="Q55">
        <f t="shared" si="1"/>
        <v>2453976.7562630004</v>
      </c>
    </row>
    <row r="56" spans="1:17" ht="13.5" thickBot="1">
      <c r="A56" s="3">
        <v>46</v>
      </c>
      <c r="B56" s="4">
        <v>38242</v>
      </c>
      <c r="C56" s="8">
        <v>0.12222222222222223</v>
      </c>
      <c r="D56" s="5">
        <v>38241.955555555556</v>
      </c>
      <c r="E56" s="6">
        <v>2453260.4556</v>
      </c>
      <c r="F56" s="6">
        <f>Лист2!I89</f>
        <v>2453260.4592091865</v>
      </c>
      <c r="G56" s="28">
        <f t="shared" si="0"/>
        <v>0.07422471444982648</v>
      </c>
      <c r="H56" s="7" t="s">
        <v>35</v>
      </c>
      <c r="I56" s="7">
        <v>10.18</v>
      </c>
      <c r="J56" s="7">
        <f t="shared" si="2"/>
        <v>10.2</v>
      </c>
      <c r="K56" s="7">
        <v>3</v>
      </c>
      <c r="L56" s="7"/>
      <c r="M56" s="7" t="s">
        <v>9</v>
      </c>
      <c r="P56">
        <v>1607</v>
      </c>
      <c r="Q56">
        <f t="shared" si="1"/>
        <v>2453977.387403</v>
      </c>
    </row>
    <row r="57" spans="1:17" s="34" customFormat="1" ht="12.75">
      <c r="A57" s="91">
        <v>47</v>
      </c>
      <c r="B57" s="92">
        <v>38562</v>
      </c>
      <c r="C57" s="93">
        <v>0.0625</v>
      </c>
      <c r="D57" s="94">
        <v>38561.895833333336</v>
      </c>
      <c r="E57" s="95">
        <v>2453580.39583</v>
      </c>
      <c r="F57" s="95">
        <f>Лист2!I90</f>
        <v>2453580.399259311</v>
      </c>
      <c r="G57" s="96">
        <f>(F57-$G$5)/$G$6-INT((F57-$G$5)/$G$6)</f>
        <v>0.9982829656403283</v>
      </c>
      <c r="H57" s="95" t="s">
        <v>69</v>
      </c>
      <c r="I57" s="95"/>
      <c r="J57" s="97"/>
      <c r="K57" s="95">
        <v>3.5</v>
      </c>
      <c r="L57" s="95" t="s">
        <v>110</v>
      </c>
      <c r="M57" s="95" t="s">
        <v>9</v>
      </c>
      <c r="N57" s="273"/>
      <c r="P57">
        <v>1608</v>
      </c>
      <c r="Q57">
        <f t="shared" si="1"/>
        <v>2453978.0185430003</v>
      </c>
    </row>
    <row r="58" spans="1:17" s="34" customFormat="1" ht="12.75">
      <c r="A58" s="98">
        <v>48</v>
      </c>
      <c r="B58" s="99">
        <v>38562</v>
      </c>
      <c r="C58" s="100">
        <v>0.08055555555555556</v>
      </c>
      <c r="D58" s="101">
        <v>38561.91388888889</v>
      </c>
      <c r="E58" s="102">
        <v>2453580.41389</v>
      </c>
      <c r="F58" s="102">
        <f>Лист2!I91</f>
        <v>2453580.4173193113</v>
      </c>
      <c r="G58" s="103">
        <f t="shared" si="0"/>
        <v>0.026897853221043988</v>
      </c>
      <c r="H58" s="102" t="s">
        <v>70</v>
      </c>
      <c r="I58" s="102"/>
      <c r="J58" s="104"/>
      <c r="K58" s="102">
        <v>3.5</v>
      </c>
      <c r="L58" s="102" t="s">
        <v>110</v>
      </c>
      <c r="M58" s="102" t="s">
        <v>9</v>
      </c>
      <c r="N58" s="274"/>
      <c r="P58">
        <v>1609</v>
      </c>
      <c r="Q58">
        <f>$G$5+P58*$G$6</f>
        <v>2453978.649683</v>
      </c>
    </row>
    <row r="59" spans="1:17" s="34" customFormat="1" ht="12.75">
      <c r="A59" s="98">
        <v>49</v>
      </c>
      <c r="B59" s="99">
        <v>38562</v>
      </c>
      <c r="C59" s="100">
        <v>0.08958333333333333</v>
      </c>
      <c r="D59" s="101">
        <v>38561.92291666667</v>
      </c>
      <c r="E59" s="102">
        <v>2453580.42292</v>
      </c>
      <c r="F59" s="102">
        <f>Лист2!I92</f>
        <v>2453580.426349311</v>
      </c>
      <c r="G59" s="103">
        <f t="shared" si="0"/>
        <v>0.041205296642488065</v>
      </c>
      <c r="H59" s="102" t="s">
        <v>71</v>
      </c>
      <c r="I59" s="102"/>
      <c r="J59" s="104"/>
      <c r="K59" s="102">
        <v>4</v>
      </c>
      <c r="L59" s="102" t="s">
        <v>110</v>
      </c>
      <c r="M59" s="102" t="s">
        <v>9</v>
      </c>
      <c r="N59" s="274"/>
      <c r="P59">
        <v>1610</v>
      </c>
      <c r="Q59">
        <f t="shared" si="1"/>
        <v>2453979.2808230002</v>
      </c>
    </row>
    <row r="60" spans="1:17" s="34" customFormat="1" ht="12.75">
      <c r="A60" s="98">
        <v>50</v>
      </c>
      <c r="B60" s="99">
        <v>38562</v>
      </c>
      <c r="C60" s="105">
        <v>0.09618055555555556</v>
      </c>
      <c r="D60" s="101">
        <v>38561.92986111111</v>
      </c>
      <c r="E60" s="102">
        <v>2453580.42951</v>
      </c>
      <c r="F60" s="102">
        <f>Лист2!I93</f>
        <v>2453580.4329393115</v>
      </c>
      <c r="G60" s="103">
        <f t="shared" si="0"/>
        <v>0.05164672065893683</v>
      </c>
      <c r="H60" s="102" t="s">
        <v>72</v>
      </c>
      <c r="I60" s="102">
        <v>10.77</v>
      </c>
      <c r="J60" s="104"/>
      <c r="K60" s="102">
        <v>3</v>
      </c>
      <c r="L60" s="102" t="s">
        <v>110</v>
      </c>
      <c r="M60" s="102" t="s">
        <v>9</v>
      </c>
      <c r="N60" s="274"/>
      <c r="P60">
        <v>1611</v>
      </c>
      <c r="Q60">
        <f t="shared" si="1"/>
        <v>2453979.9119630004</v>
      </c>
    </row>
    <row r="61" spans="1:17" s="34" customFormat="1" ht="12.75">
      <c r="A61" s="98">
        <v>51</v>
      </c>
      <c r="B61" s="99">
        <v>38562</v>
      </c>
      <c r="C61" s="105">
        <v>0.09976851851851852</v>
      </c>
      <c r="D61" s="101">
        <v>38561.933333333334</v>
      </c>
      <c r="E61" s="102">
        <v>2453580.4331</v>
      </c>
      <c r="F61" s="102">
        <f>Лист2!I94</f>
        <v>2453580.4365293114</v>
      </c>
      <c r="G61" s="103">
        <f t="shared" si="0"/>
        <v>0.05733484035033598</v>
      </c>
      <c r="H61" s="102" t="s">
        <v>73</v>
      </c>
      <c r="I61" s="102">
        <v>10.7</v>
      </c>
      <c r="J61" s="104"/>
      <c r="K61" s="102">
        <v>3.5</v>
      </c>
      <c r="L61" s="102" t="s">
        <v>110</v>
      </c>
      <c r="M61" s="102" t="s">
        <v>9</v>
      </c>
      <c r="N61" s="274"/>
      <c r="P61">
        <v>1612</v>
      </c>
      <c r="Q61">
        <f>$G$5+P61*$G$6</f>
        <v>2453980.543103</v>
      </c>
    </row>
    <row r="62" spans="1:17" s="34" customFormat="1" ht="12.75">
      <c r="A62" s="98">
        <v>52</v>
      </c>
      <c r="B62" s="99">
        <v>38562</v>
      </c>
      <c r="C62" s="105">
        <v>0.10231481481481482</v>
      </c>
      <c r="D62" s="101">
        <v>38561.93541666667</v>
      </c>
      <c r="E62" s="102">
        <v>2453580.43565</v>
      </c>
      <c r="F62" s="102">
        <f>Лист2!I95</f>
        <v>2453580.439079311</v>
      </c>
      <c r="G62" s="103">
        <f t="shared" si="0"/>
        <v>0.06137514814122369</v>
      </c>
      <c r="H62" s="102" t="s">
        <v>74</v>
      </c>
      <c r="I62" s="102">
        <v>10.67</v>
      </c>
      <c r="J62" s="104"/>
      <c r="K62" s="102">
        <v>4</v>
      </c>
      <c r="L62" s="102" t="s">
        <v>110</v>
      </c>
      <c r="M62" s="102" t="s">
        <v>9</v>
      </c>
      <c r="N62" s="274"/>
      <c r="P62">
        <v>1613</v>
      </c>
      <c r="Q62">
        <f t="shared" si="1"/>
        <v>2453981.1742430003</v>
      </c>
    </row>
    <row r="63" spans="1:17" s="34" customFormat="1" ht="12.75">
      <c r="A63" s="98">
        <v>53</v>
      </c>
      <c r="B63" s="99">
        <v>38562</v>
      </c>
      <c r="C63" s="100">
        <v>0.1076388888888889</v>
      </c>
      <c r="D63" s="101">
        <v>38561.94097222222</v>
      </c>
      <c r="E63" s="102">
        <v>2453580.44097</v>
      </c>
      <c r="F63" s="102">
        <f>Лист2!I96</f>
        <v>2453580.444399311</v>
      </c>
      <c r="G63" s="103">
        <f t="shared" si="0"/>
        <v>0.06980433975729738</v>
      </c>
      <c r="H63" s="102" t="s">
        <v>28</v>
      </c>
      <c r="I63" s="102">
        <v>10.62</v>
      </c>
      <c r="J63" s="104"/>
      <c r="K63" s="102">
        <v>3.5</v>
      </c>
      <c r="L63" s="102" t="s">
        <v>110</v>
      </c>
      <c r="M63" s="102" t="s">
        <v>9</v>
      </c>
      <c r="N63" s="274"/>
      <c r="P63">
        <v>1614</v>
      </c>
      <c r="Q63">
        <f>$G$5+P63*$G$6</f>
        <v>2453981.805383</v>
      </c>
    </row>
    <row r="64" spans="1:17" s="34" customFormat="1" ht="12.75">
      <c r="A64" s="98">
        <v>54</v>
      </c>
      <c r="B64" s="99">
        <v>38562</v>
      </c>
      <c r="C64" s="105">
        <v>0.1133101851851852</v>
      </c>
      <c r="D64" s="101">
        <v>38561.94652777778</v>
      </c>
      <c r="E64" s="102">
        <v>2453580.44664</v>
      </c>
      <c r="F64" s="102">
        <f>Лист2!I97</f>
        <v>2453580.4500693115</v>
      </c>
      <c r="G64" s="103">
        <f t="shared" si="0"/>
        <v>0.07878808398731962</v>
      </c>
      <c r="H64" s="102" t="s">
        <v>10</v>
      </c>
      <c r="I64" s="102">
        <v>10.57</v>
      </c>
      <c r="J64" s="104"/>
      <c r="K64" s="102">
        <v>4</v>
      </c>
      <c r="L64" s="102" t="s">
        <v>110</v>
      </c>
      <c r="M64" s="102" t="s">
        <v>9</v>
      </c>
      <c r="N64" s="274"/>
      <c r="P64">
        <v>1615</v>
      </c>
      <c r="Q64">
        <f t="shared" si="1"/>
        <v>2453982.4365230002</v>
      </c>
    </row>
    <row r="65" spans="1:17" s="34" customFormat="1" ht="12.75">
      <c r="A65" s="98">
        <v>55</v>
      </c>
      <c r="B65" s="99">
        <v>38562</v>
      </c>
      <c r="C65" s="100">
        <v>0.11875</v>
      </c>
      <c r="D65" s="101">
        <v>38561.95208333333</v>
      </c>
      <c r="E65" s="102">
        <v>2453580.45208</v>
      </c>
      <c r="F65" s="102">
        <f>Лист2!I98</f>
        <v>2453580.4555149823</v>
      </c>
      <c r="G65" s="103">
        <f t="shared" si="0"/>
        <v>0.08741639276536262</v>
      </c>
      <c r="H65" s="102" t="s">
        <v>75</v>
      </c>
      <c r="I65" s="102">
        <v>10.56</v>
      </c>
      <c r="J65" s="104"/>
      <c r="K65" s="102">
        <v>3.5</v>
      </c>
      <c r="L65" s="102" t="s">
        <v>110</v>
      </c>
      <c r="M65" s="102" t="s">
        <v>9</v>
      </c>
      <c r="N65" s="274"/>
      <c r="P65">
        <v>1616</v>
      </c>
      <c r="Q65">
        <f t="shared" si="1"/>
        <v>2453983.0676630004</v>
      </c>
    </row>
    <row r="66" spans="1:17" s="34" customFormat="1" ht="12.75">
      <c r="A66" s="98">
        <v>56</v>
      </c>
      <c r="B66" s="99">
        <v>38562</v>
      </c>
      <c r="C66" s="105">
        <v>0.12523148148148147</v>
      </c>
      <c r="D66" s="101">
        <v>38561.958333333336</v>
      </c>
      <c r="E66" s="102">
        <v>2453580.45856</v>
      </c>
      <c r="F66" s="102">
        <f>Лист2!I99</f>
        <v>2453580.4619949823</v>
      </c>
      <c r="G66" s="103">
        <f t="shared" si="0"/>
        <v>0.0976835283958053</v>
      </c>
      <c r="H66" s="102" t="s">
        <v>75</v>
      </c>
      <c r="I66" s="102">
        <v>10.56</v>
      </c>
      <c r="J66" s="104"/>
      <c r="K66" s="102">
        <v>3.5</v>
      </c>
      <c r="L66" s="102" t="s">
        <v>110</v>
      </c>
      <c r="M66" s="102" t="s">
        <v>9</v>
      </c>
      <c r="N66" s="274"/>
      <c r="P66">
        <v>1617</v>
      </c>
      <c r="Q66">
        <f t="shared" si="1"/>
        <v>2453983.698803</v>
      </c>
    </row>
    <row r="67" spans="1:17" s="34" customFormat="1" ht="13.5" thickBot="1">
      <c r="A67" s="106">
        <v>57</v>
      </c>
      <c r="B67" s="107">
        <v>38562</v>
      </c>
      <c r="C67" s="108">
        <v>0.13125</v>
      </c>
      <c r="D67" s="109">
        <v>38561.964583333334</v>
      </c>
      <c r="E67" s="110">
        <v>2453580.46458</v>
      </c>
      <c r="F67" s="110">
        <f>Лист2!I100</f>
        <v>2453580.468014982</v>
      </c>
      <c r="G67" s="111">
        <f t="shared" si="0"/>
        <v>0.10722182376423461</v>
      </c>
      <c r="H67" s="110" t="s">
        <v>76</v>
      </c>
      <c r="I67" s="110">
        <v>10.55</v>
      </c>
      <c r="J67" s="112"/>
      <c r="K67" s="110">
        <v>3.5</v>
      </c>
      <c r="L67" s="110" t="s">
        <v>110</v>
      </c>
      <c r="M67" s="110" t="s">
        <v>9</v>
      </c>
      <c r="N67" s="275"/>
      <c r="P67">
        <v>1618</v>
      </c>
      <c r="Q67">
        <f t="shared" si="1"/>
        <v>2453984.3299430003</v>
      </c>
    </row>
    <row r="68" spans="1:17" s="34" customFormat="1" ht="12.75">
      <c r="A68" s="115">
        <v>58</v>
      </c>
      <c r="B68" s="116">
        <v>38567</v>
      </c>
      <c r="C68" s="117">
        <v>0.01875</v>
      </c>
      <c r="D68" s="118">
        <v>38566.85208333333</v>
      </c>
      <c r="E68" s="119">
        <v>2453585.35208</v>
      </c>
      <c r="F68" s="119">
        <f>Лист2!I101</f>
        <v>2453585.3556274706</v>
      </c>
      <c r="G68" s="120">
        <f t="shared" si="0"/>
        <v>0.8513237481969327</v>
      </c>
      <c r="H68" s="119" t="s">
        <v>77</v>
      </c>
      <c r="I68" s="119">
        <v>10.2</v>
      </c>
      <c r="J68" s="121"/>
      <c r="K68" s="119">
        <v>3.5</v>
      </c>
      <c r="L68" s="119"/>
      <c r="M68" s="137" t="s">
        <v>9</v>
      </c>
      <c r="N68" s="276">
        <v>0.62</v>
      </c>
      <c r="O68" s="288">
        <f>F78</f>
        <v>2453585.4369974704</v>
      </c>
      <c r="P68">
        <v>1619</v>
      </c>
      <c r="Q68">
        <f t="shared" si="1"/>
        <v>2453984.961083</v>
      </c>
    </row>
    <row r="69" spans="1:17" s="34" customFormat="1" ht="12.75">
      <c r="A69" s="122">
        <v>59</v>
      </c>
      <c r="B69" s="123">
        <v>38567</v>
      </c>
      <c r="C69" s="124">
        <v>0.02361111111111111</v>
      </c>
      <c r="D69" s="125">
        <v>38566.856944444444</v>
      </c>
      <c r="E69" s="126">
        <v>2453585.35694</v>
      </c>
      <c r="F69" s="126">
        <f>Лист2!I102</f>
        <v>2453585.3604874704</v>
      </c>
      <c r="G69" s="127">
        <f t="shared" si="0"/>
        <v>0.8590240995508793</v>
      </c>
      <c r="H69" s="126" t="s">
        <v>78</v>
      </c>
      <c r="I69" s="126">
        <v>10.18</v>
      </c>
      <c r="J69" s="128"/>
      <c r="K69" s="126">
        <v>4</v>
      </c>
      <c r="L69" s="126"/>
      <c r="M69" s="138" t="s">
        <v>9</v>
      </c>
      <c r="N69" s="277"/>
      <c r="O69" s="289"/>
      <c r="P69">
        <v>1620</v>
      </c>
      <c r="Q69">
        <f t="shared" si="1"/>
        <v>2453985.5922230002</v>
      </c>
    </row>
    <row r="70" spans="1:17" s="34" customFormat="1" ht="12.75">
      <c r="A70" s="122">
        <v>60</v>
      </c>
      <c r="B70" s="123">
        <v>38567</v>
      </c>
      <c r="C70" s="124">
        <v>0.029861111111111113</v>
      </c>
      <c r="D70" s="125">
        <v>38566.86319444444</v>
      </c>
      <c r="E70" s="126">
        <v>2453585.36319</v>
      </c>
      <c r="F70" s="126">
        <f>Лист2!I103</f>
        <v>2453585.3667374705</v>
      </c>
      <c r="G70" s="127">
        <f t="shared" si="0"/>
        <v>0.8689268154191723</v>
      </c>
      <c r="H70" s="126" t="s">
        <v>89</v>
      </c>
      <c r="I70" s="126">
        <v>10.22</v>
      </c>
      <c r="J70" s="128"/>
      <c r="K70" s="126">
        <v>3.5</v>
      </c>
      <c r="L70" s="126"/>
      <c r="M70" s="138" t="s">
        <v>9</v>
      </c>
      <c r="N70" s="277"/>
      <c r="O70" s="289"/>
      <c r="P70">
        <v>1621</v>
      </c>
      <c r="Q70">
        <f t="shared" si="1"/>
        <v>2453986.2233630004</v>
      </c>
    </row>
    <row r="71" spans="1:17" s="34" customFormat="1" ht="12.75">
      <c r="A71" s="122">
        <v>61</v>
      </c>
      <c r="B71" s="123">
        <v>38567</v>
      </c>
      <c r="C71" s="124">
        <v>0.0375</v>
      </c>
      <c r="D71" s="125">
        <v>38566.870833333334</v>
      </c>
      <c r="E71" s="126">
        <v>2453585.37083</v>
      </c>
      <c r="F71" s="126">
        <f>Лист2!I104</f>
        <v>2453585.3743774705</v>
      </c>
      <c r="G71" s="127">
        <f t="shared" si="0"/>
        <v>0.8810318950640976</v>
      </c>
      <c r="H71" s="126" t="s">
        <v>77</v>
      </c>
      <c r="I71" s="126">
        <v>10.2</v>
      </c>
      <c r="J71" s="128"/>
      <c r="K71" s="126">
        <v>4</v>
      </c>
      <c r="L71" s="126"/>
      <c r="M71" s="138" t="s">
        <v>9</v>
      </c>
      <c r="N71" s="277"/>
      <c r="O71" s="289"/>
      <c r="P71">
        <v>1622</v>
      </c>
      <c r="Q71">
        <f t="shared" si="1"/>
        <v>2453986.854503</v>
      </c>
    </row>
    <row r="72" spans="1:17" s="34" customFormat="1" ht="12.75">
      <c r="A72" s="122">
        <v>62</v>
      </c>
      <c r="B72" s="123">
        <v>38567</v>
      </c>
      <c r="C72" s="129">
        <v>0.05659722222222222</v>
      </c>
      <c r="D72" s="125">
        <v>38566.89027777778</v>
      </c>
      <c r="E72" s="126">
        <v>2453585.38993</v>
      </c>
      <c r="F72" s="126">
        <f>Лист2!I105</f>
        <v>2453585.3934774706</v>
      </c>
      <c r="G72" s="127">
        <f t="shared" si="0"/>
        <v>0.9112945945450974</v>
      </c>
      <c r="H72" s="126" t="s">
        <v>79</v>
      </c>
      <c r="I72" s="126">
        <v>10.27</v>
      </c>
      <c r="J72" s="128"/>
      <c r="K72" s="126">
        <v>3</v>
      </c>
      <c r="L72" s="126"/>
      <c r="M72" s="138" t="s">
        <v>9</v>
      </c>
      <c r="N72" s="277"/>
      <c r="O72" s="289"/>
      <c r="P72">
        <v>1623</v>
      </c>
      <c r="Q72">
        <f t="shared" si="1"/>
        <v>2453987.4856430003</v>
      </c>
    </row>
    <row r="73" spans="1:17" s="34" customFormat="1" ht="12.75">
      <c r="A73" s="122">
        <v>63</v>
      </c>
      <c r="B73" s="123">
        <v>38567</v>
      </c>
      <c r="C73" s="129">
        <v>0.065625</v>
      </c>
      <c r="D73" s="125">
        <v>38566.899305555555</v>
      </c>
      <c r="E73" s="126">
        <v>2453585.39896</v>
      </c>
      <c r="F73" s="126">
        <f>Лист2!I106</f>
        <v>2453585.4025074705</v>
      </c>
      <c r="G73" s="127">
        <f t="shared" si="0"/>
        <v>0.9256020379665415</v>
      </c>
      <c r="H73" s="126" t="s">
        <v>80</v>
      </c>
      <c r="I73" s="126">
        <v>10.31</v>
      </c>
      <c r="J73" s="128"/>
      <c r="K73" s="126">
        <v>3</v>
      </c>
      <c r="L73" s="126"/>
      <c r="M73" s="138" t="s">
        <v>9</v>
      </c>
      <c r="N73" s="277"/>
      <c r="O73" s="289"/>
      <c r="P73">
        <v>1624</v>
      </c>
      <c r="Q73">
        <f t="shared" si="1"/>
        <v>2453988.116783</v>
      </c>
    </row>
    <row r="74" spans="1:17" s="34" customFormat="1" ht="12.75">
      <c r="A74" s="122">
        <v>64</v>
      </c>
      <c r="B74" s="123">
        <v>38567</v>
      </c>
      <c r="C74" s="129">
        <v>0.07037037037037037</v>
      </c>
      <c r="D74" s="125">
        <v>38566.90416666667</v>
      </c>
      <c r="E74" s="126">
        <v>2453585.39896</v>
      </c>
      <c r="F74" s="126">
        <f>Лист2!I107</f>
        <v>2453585.4025074705</v>
      </c>
      <c r="G74" s="127">
        <f t="shared" si="0"/>
        <v>0.9256020379665415</v>
      </c>
      <c r="H74" s="126" t="s">
        <v>80</v>
      </c>
      <c r="I74" s="126">
        <v>10.31</v>
      </c>
      <c r="J74" s="128"/>
      <c r="K74" s="126">
        <v>3</v>
      </c>
      <c r="L74" s="126"/>
      <c r="M74" s="138" t="s">
        <v>9</v>
      </c>
      <c r="N74" s="277"/>
      <c r="O74" s="289"/>
      <c r="P74">
        <v>1625</v>
      </c>
      <c r="Q74">
        <f t="shared" si="1"/>
        <v>2453988.7479230003</v>
      </c>
    </row>
    <row r="75" spans="1:17" s="34" customFormat="1" ht="12.75">
      <c r="A75" s="122">
        <v>65</v>
      </c>
      <c r="B75" s="123">
        <v>38567</v>
      </c>
      <c r="C75" s="129">
        <v>0.08298611111111111</v>
      </c>
      <c r="D75" s="125">
        <v>38566.916666666664</v>
      </c>
      <c r="E75" s="126">
        <v>2453585.41632</v>
      </c>
      <c r="F75" s="126">
        <f>Лист2!I108</f>
        <v>2453585.4198674704</v>
      </c>
      <c r="G75" s="127">
        <f t="shared" si="0"/>
        <v>0.9531078210571877</v>
      </c>
      <c r="H75" s="126" t="s">
        <v>80</v>
      </c>
      <c r="I75" s="126">
        <v>10.31</v>
      </c>
      <c r="J75" s="128"/>
      <c r="K75" s="126">
        <v>3</v>
      </c>
      <c r="L75" s="126"/>
      <c r="M75" s="138" t="s">
        <v>9</v>
      </c>
      <c r="N75" s="277"/>
      <c r="O75" s="289"/>
      <c r="P75">
        <v>1626</v>
      </c>
      <c r="Q75">
        <f t="shared" si="1"/>
        <v>2453989.3790630004</v>
      </c>
    </row>
    <row r="76" spans="1:17" s="34" customFormat="1" ht="12.75">
      <c r="A76" s="122">
        <v>66</v>
      </c>
      <c r="B76" s="123">
        <v>38567</v>
      </c>
      <c r="C76" s="129">
        <v>0.09004629629629629</v>
      </c>
      <c r="D76" s="125">
        <v>38566.92361111111</v>
      </c>
      <c r="E76" s="126">
        <v>2453585.42338</v>
      </c>
      <c r="F76" s="126">
        <f>Лист2!I109</f>
        <v>2453585.4269274706</v>
      </c>
      <c r="G76" s="127">
        <f aca="true" t="shared" si="3" ref="G76:G139">(F76-$G$5)/$G$6-INT((F76-$G$5)/$G$6)</f>
        <v>0.9642939290637287</v>
      </c>
      <c r="H76" s="126" t="s">
        <v>81</v>
      </c>
      <c r="I76" s="126">
        <v>10.44</v>
      </c>
      <c r="J76" s="128"/>
      <c r="K76" s="126">
        <v>3.5</v>
      </c>
      <c r="L76" s="126"/>
      <c r="M76" s="138" t="s">
        <v>9</v>
      </c>
      <c r="N76" s="277"/>
      <c r="O76" s="289"/>
      <c r="P76">
        <v>1627</v>
      </c>
      <c r="Q76">
        <f t="shared" si="1"/>
        <v>2453990.010203</v>
      </c>
    </row>
    <row r="77" spans="1:17" s="34" customFormat="1" ht="12.75">
      <c r="A77" s="122">
        <v>67</v>
      </c>
      <c r="B77" s="123">
        <v>38567</v>
      </c>
      <c r="C77" s="129">
        <v>0.09479166666666666</v>
      </c>
      <c r="D77" s="125">
        <v>38566.92847222222</v>
      </c>
      <c r="E77" s="126">
        <v>2453585.42813</v>
      </c>
      <c r="F77" s="126">
        <f>Лист2!I110</f>
        <v>2453585.4316774704</v>
      </c>
      <c r="G77" s="127">
        <f t="shared" si="3"/>
        <v>0.9718199927694968</v>
      </c>
      <c r="H77" s="126" t="s">
        <v>82</v>
      </c>
      <c r="I77" s="126">
        <v>10.47</v>
      </c>
      <c r="J77" s="128"/>
      <c r="K77" s="126">
        <v>3.5</v>
      </c>
      <c r="L77" s="126"/>
      <c r="M77" s="138" t="s">
        <v>9</v>
      </c>
      <c r="N77" s="277"/>
      <c r="O77" s="289"/>
      <c r="P77">
        <v>1628</v>
      </c>
      <c r="Q77">
        <f t="shared" si="1"/>
        <v>2453990.6413430003</v>
      </c>
    </row>
    <row r="78" spans="1:17" s="34" customFormat="1" ht="12.75">
      <c r="A78" s="122">
        <v>68</v>
      </c>
      <c r="B78" s="123">
        <v>38567</v>
      </c>
      <c r="C78" s="129">
        <v>0.10011574074074074</v>
      </c>
      <c r="D78" s="125">
        <v>38566.933333333334</v>
      </c>
      <c r="E78" s="126">
        <v>2453585.43345</v>
      </c>
      <c r="F78" s="126">
        <f>Лист2!I111</f>
        <v>2453585.4369974704</v>
      </c>
      <c r="G78" s="127">
        <f t="shared" si="3"/>
        <v>0.9802491843855705</v>
      </c>
      <c r="H78" s="126" t="s">
        <v>26</v>
      </c>
      <c r="I78" s="126">
        <v>10.53</v>
      </c>
      <c r="J78" s="128"/>
      <c r="K78" s="126">
        <v>4</v>
      </c>
      <c r="L78" s="126"/>
      <c r="M78" s="138" t="s">
        <v>9</v>
      </c>
      <c r="N78" s="277"/>
      <c r="O78" s="289"/>
      <c r="P78">
        <v>1629</v>
      </c>
      <c r="Q78">
        <f aca="true" t="shared" si="4" ref="Q78:Q103">$G$5+P78*$G$6</f>
        <v>2453991.272483</v>
      </c>
    </row>
    <row r="79" spans="1:17" s="34" customFormat="1" ht="12.75">
      <c r="A79" s="122">
        <v>69</v>
      </c>
      <c r="B79" s="123">
        <v>38567</v>
      </c>
      <c r="C79" s="129">
        <v>0.10451388888888889</v>
      </c>
      <c r="D79" s="125">
        <v>38566.93819444445</v>
      </c>
      <c r="E79" s="126">
        <v>2453585.43785</v>
      </c>
      <c r="F79" s="126">
        <f>Лист2!I112</f>
        <v>2453585.4413974704</v>
      </c>
      <c r="G79" s="127">
        <f t="shared" si="3"/>
        <v>0.9872206962152177</v>
      </c>
      <c r="H79" s="126" t="s">
        <v>76</v>
      </c>
      <c r="I79" s="126">
        <v>10.55</v>
      </c>
      <c r="J79" s="128"/>
      <c r="K79" s="126">
        <v>4</v>
      </c>
      <c r="L79" s="126"/>
      <c r="M79" s="138" t="s">
        <v>9</v>
      </c>
      <c r="N79" s="277"/>
      <c r="O79" s="289"/>
      <c r="P79">
        <v>1630</v>
      </c>
      <c r="Q79">
        <f t="shared" si="4"/>
        <v>2453991.9036230003</v>
      </c>
    </row>
    <row r="80" spans="1:17" s="34" customFormat="1" ht="12.75">
      <c r="A80" s="122">
        <v>70</v>
      </c>
      <c r="B80" s="123">
        <v>38567</v>
      </c>
      <c r="C80" s="129">
        <v>0.10856481481481482</v>
      </c>
      <c r="D80" s="125">
        <v>38566.941666666666</v>
      </c>
      <c r="E80" s="126">
        <v>2453585.4419</v>
      </c>
      <c r="F80" s="126">
        <f>Лист2!I113</f>
        <v>2453585.4454474705</v>
      </c>
      <c r="G80" s="127">
        <f t="shared" si="3"/>
        <v>0.9936376561687439</v>
      </c>
      <c r="H80" s="126" t="s">
        <v>90</v>
      </c>
      <c r="I80" s="126">
        <v>10.66</v>
      </c>
      <c r="J80" s="128"/>
      <c r="K80" s="126">
        <v>3</v>
      </c>
      <c r="L80" s="126"/>
      <c r="M80" s="138" t="s">
        <v>9</v>
      </c>
      <c r="N80" s="277"/>
      <c r="O80" s="289"/>
      <c r="P80">
        <v>1631</v>
      </c>
      <c r="Q80">
        <f t="shared" si="4"/>
        <v>2453992.5347630004</v>
      </c>
    </row>
    <row r="81" spans="1:17" s="34" customFormat="1" ht="12.75">
      <c r="A81" s="122">
        <v>71</v>
      </c>
      <c r="B81" s="123">
        <v>38567</v>
      </c>
      <c r="C81" s="124">
        <v>0.11180555555555556</v>
      </c>
      <c r="D81" s="125">
        <v>38566.94513888889</v>
      </c>
      <c r="E81" s="126">
        <v>2453585.44514</v>
      </c>
      <c r="F81" s="126">
        <f>Лист2!I114</f>
        <v>2453585.4486874705</v>
      </c>
      <c r="G81" s="127">
        <f t="shared" si="3"/>
        <v>0.9987712239840221</v>
      </c>
      <c r="H81" s="126" t="s">
        <v>83</v>
      </c>
      <c r="I81" s="126">
        <v>10.68</v>
      </c>
      <c r="J81" s="128"/>
      <c r="K81" s="126">
        <v>3.5</v>
      </c>
      <c r="L81" s="126"/>
      <c r="M81" s="138" t="s">
        <v>9</v>
      </c>
      <c r="N81" s="277"/>
      <c r="O81" s="289"/>
      <c r="P81">
        <v>1632</v>
      </c>
      <c r="Q81">
        <f t="shared" si="4"/>
        <v>2453993.165903</v>
      </c>
    </row>
    <row r="82" spans="1:17" s="34" customFormat="1" ht="12.75">
      <c r="A82" s="122">
        <v>72</v>
      </c>
      <c r="B82" s="123">
        <v>38567</v>
      </c>
      <c r="C82" s="124">
        <v>0.11597222222222221</v>
      </c>
      <c r="D82" s="125">
        <v>38566.94930555556</v>
      </c>
      <c r="E82" s="126">
        <v>2453585.44514</v>
      </c>
      <c r="F82" s="126">
        <f>Лист2!I115</f>
        <v>2453585.4486874705</v>
      </c>
      <c r="G82" s="127">
        <f t="shared" si="3"/>
        <v>0.9987712239840221</v>
      </c>
      <c r="H82" s="126" t="s">
        <v>84</v>
      </c>
      <c r="I82" s="126">
        <v>10.71</v>
      </c>
      <c r="J82" s="128"/>
      <c r="K82" s="126">
        <v>3.5</v>
      </c>
      <c r="L82" s="126"/>
      <c r="M82" s="138" t="s">
        <v>9</v>
      </c>
      <c r="N82" s="277"/>
      <c r="O82" s="289"/>
      <c r="P82">
        <v>1633</v>
      </c>
      <c r="Q82">
        <f t="shared" si="4"/>
        <v>2453993.7970430003</v>
      </c>
    </row>
    <row r="83" spans="1:17" s="34" customFormat="1" ht="12.75">
      <c r="A83" s="122">
        <v>73</v>
      </c>
      <c r="B83" s="123">
        <v>38567</v>
      </c>
      <c r="C83" s="124">
        <v>0.12013888888888889</v>
      </c>
      <c r="D83" s="125">
        <v>38566.95347222222</v>
      </c>
      <c r="E83" s="126">
        <v>2453585.45347</v>
      </c>
      <c r="F83" s="126">
        <f>Лист2!I116</f>
        <v>2453585.4570173803</v>
      </c>
      <c r="G83" s="127">
        <f t="shared" si="3"/>
        <v>0.011969420518084917</v>
      </c>
      <c r="H83" s="126" t="s">
        <v>85</v>
      </c>
      <c r="I83" s="126">
        <v>10.76</v>
      </c>
      <c r="J83" s="128"/>
      <c r="K83" s="126">
        <v>3.5</v>
      </c>
      <c r="L83" s="126"/>
      <c r="M83" s="138" t="s">
        <v>9</v>
      </c>
      <c r="N83" s="277"/>
      <c r="O83" s="289"/>
      <c r="P83">
        <v>1634</v>
      </c>
      <c r="Q83">
        <f t="shared" si="4"/>
        <v>2453994.428183</v>
      </c>
    </row>
    <row r="84" spans="1:17" s="34" customFormat="1" ht="12.75">
      <c r="A84" s="122">
        <v>74</v>
      </c>
      <c r="B84" s="123">
        <v>38567</v>
      </c>
      <c r="C84" s="129">
        <v>0.12337962962962963</v>
      </c>
      <c r="D84" s="125">
        <v>38566.95694444444</v>
      </c>
      <c r="E84" s="126">
        <v>2453585.45671</v>
      </c>
      <c r="F84" s="126">
        <f>Лист2!I117</f>
        <v>2453585.4602573803</v>
      </c>
      <c r="G84" s="127">
        <f t="shared" si="3"/>
        <v>0.017102988333249414</v>
      </c>
      <c r="H84" s="126" t="s">
        <v>86</v>
      </c>
      <c r="I84" s="126">
        <v>10.79</v>
      </c>
      <c r="J84" s="128"/>
      <c r="K84" s="126">
        <v>3</v>
      </c>
      <c r="L84" s="126"/>
      <c r="M84" s="138" t="s">
        <v>9</v>
      </c>
      <c r="N84" s="277"/>
      <c r="O84" s="289"/>
      <c r="P84">
        <v>1635</v>
      </c>
      <c r="Q84">
        <f>$G$5+P84*$G$6</f>
        <v>2453995.0593230003</v>
      </c>
    </row>
    <row r="85" spans="1:17" s="34" customFormat="1" ht="12.75">
      <c r="A85" s="122">
        <v>75</v>
      </c>
      <c r="B85" s="123">
        <v>38567</v>
      </c>
      <c r="C85" s="129">
        <v>0.12604166666666666</v>
      </c>
      <c r="D85" s="125">
        <v>38566.95972222222</v>
      </c>
      <c r="E85" s="126">
        <v>2453585.45938</v>
      </c>
      <c r="F85" s="126">
        <f>Лист2!I118</f>
        <v>2453585.46292738</v>
      </c>
      <c r="G85" s="127">
        <f t="shared" si="3"/>
        <v>0.02133342823822204</v>
      </c>
      <c r="H85" s="126" t="s">
        <v>91</v>
      </c>
      <c r="I85" s="126">
        <v>10.8</v>
      </c>
      <c r="J85" s="128"/>
      <c r="K85" s="126">
        <v>4</v>
      </c>
      <c r="L85" s="126"/>
      <c r="M85" s="138" t="s">
        <v>9</v>
      </c>
      <c r="N85" s="277"/>
      <c r="O85" s="289"/>
      <c r="P85">
        <v>1636</v>
      </c>
      <c r="Q85">
        <f t="shared" si="4"/>
        <v>2453995.6904630004</v>
      </c>
    </row>
    <row r="86" spans="1:17" s="34" customFormat="1" ht="12.75">
      <c r="A86" s="122">
        <v>76</v>
      </c>
      <c r="B86" s="123">
        <v>38567</v>
      </c>
      <c r="C86" s="129">
        <v>0.13171296296296295</v>
      </c>
      <c r="D86" s="125">
        <v>38566.96527777778</v>
      </c>
      <c r="E86" s="126">
        <v>2453585.46505</v>
      </c>
      <c r="F86" s="126">
        <f>Лист2!I119</f>
        <v>2453585.4685973804</v>
      </c>
      <c r="G86" s="127">
        <f t="shared" si="3"/>
        <v>0.03031717246824428</v>
      </c>
      <c r="H86" s="126" t="s">
        <v>87</v>
      </c>
      <c r="I86" s="126">
        <v>10.78</v>
      </c>
      <c r="J86" s="128"/>
      <c r="K86" s="126">
        <v>3</v>
      </c>
      <c r="L86" s="126"/>
      <c r="M86" s="138" t="s">
        <v>9</v>
      </c>
      <c r="N86" s="277"/>
      <c r="O86" s="289"/>
      <c r="P86">
        <v>1637</v>
      </c>
      <c r="Q86">
        <f>$G$5+P86*$G$6</f>
        <v>2453996.321603</v>
      </c>
    </row>
    <row r="87" spans="1:17" s="34" customFormat="1" ht="12.75">
      <c r="A87" s="122">
        <v>77</v>
      </c>
      <c r="B87" s="123">
        <v>38567</v>
      </c>
      <c r="C87" s="129">
        <v>0.13657407407407407</v>
      </c>
      <c r="D87" s="125">
        <v>38566.970138888886</v>
      </c>
      <c r="E87" s="126">
        <v>2453585.46991</v>
      </c>
      <c r="F87" s="126">
        <f>Лист2!I120</f>
        <v>2453585.47345738</v>
      </c>
      <c r="G87" s="127">
        <f t="shared" si="3"/>
        <v>0.038017523822190924</v>
      </c>
      <c r="H87" s="126" t="s">
        <v>88</v>
      </c>
      <c r="I87" s="126">
        <v>10.77</v>
      </c>
      <c r="J87" s="128"/>
      <c r="K87" s="126">
        <v>3</v>
      </c>
      <c r="L87" s="126"/>
      <c r="M87" s="138" t="s">
        <v>9</v>
      </c>
      <c r="N87" s="277"/>
      <c r="O87" s="289"/>
      <c r="P87">
        <v>1638</v>
      </c>
      <c r="Q87">
        <f t="shared" si="4"/>
        <v>2453996.9527430004</v>
      </c>
    </row>
    <row r="88" spans="1:17" s="34" customFormat="1" ht="13.5" thickBot="1">
      <c r="A88" s="130">
        <v>78</v>
      </c>
      <c r="B88" s="131">
        <v>38567</v>
      </c>
      <c r="C88" s="132">
        <v>0.13958333333333334</v>
      </c>
      <c r="D88" s="133">
        <v>38566.972916666666</v>
      </c>
      <c r="E88" s="134">
        <v>2453585.47292</v>
      </c>
      <c r="F88" s="134">
        <f>Лист2!I121</f>
        <v>2453585.4764673803</v>
      </c>
      <c r="G88" s="135">
        <f t="shared" si="3"/>
        <v>0.04278667187531937</v>
      </c>
      <c r="H88" s="134" t="s">
        <v>84</v>
      </c>
      <c r="I88" s="134">
        <v>10.71</v>
      </c>
      <c r="J88" s="136"/>
      <c r="K88" s="134">
        <v>2</v>
      </c>
      <c r="L88" s="134"/>
      <c r="M88" s="139" t="s">
        <v>9</v>
      </c>
      <c r="N88" s="278"/>
      <c r="O88" s="290"/>
      <c r="P88">
        <v>1639</v>
      </c>
      <c r="Q88">
        <f t="shared" si="4"/>
        <v>2453997.583883</v>
      </c>
    </row>
    <row r="89" spans="1:17" s="34" customFormat="1" ht="12.75">
      <c r="A89" s="49">
        <v>79</v>
      </c>
      <c r="B89" s="50">
        <v>38568</v>
      </c>
      <c r="C89" s="51">
        <v>0.030555555555555555</v>
      </c>
      <c r="D89" s="52">
        <v>38567.86388888889</v>
      </c>
      <c r="E89" s="49">
        <v>2453586.36389</v>
      </c>
      <c r="F89" s="49">
        <f>Лист2!I122</f>
        <v>2453586.3674599216</v>
      </c>
      <c r="G89" s="53">
        <f t="shared" si="3"/>
        <v>0.4545060072554179</v>
      </c>
      <c r="H89" s="49" t="s">
        <v>92</v>
      </c>
      <c r="I89" s="49">
        <v>10.24</v>
      </c>
      <c r="J89" s="54"/>
      <c r="K89" s="49">
        <v>3.5</v>
      </c>
      <c r="L89" s="49"/>
      <c r="M89" s="49" t="s">
        <v>9</v>
      </c>
      <c r="N89" s="114"/>
      <c r="P89">
        <v>1640</v>
      </c>
      <c r="Q89">
        <f t="shared" si="4"/>
        <v>2453998.2150230003</v>
      </c>
    </row>
    <row r="90" spans="1:17" s="34" customFormat="1" ht="12.75">
      <c r="A90" s="49">
        <v>80</v>
      </c>
      <c r="B90" s="50">
        <v>38592</v>
      </c>
      <c r="C90" s="55">
        <v>0.07395833333333333</v>
      </c>
      <c r="D90" s="52">
        <v>38591.907638888886</v>
      </c>
      <c r="E90" s="49">
        <v>2453610.40729</v>
      </c>
      <c r="F90" s="49">
        <f>Лист2!I123</f>
        <v>2453610.4110872615</v>
      </c>
      <c r="G90" s="53">
        <f t="shared" si="3"/>
        <v>0.5500590380900121</v>
      </c>
      <c r="H90" s="49" t="s">
        <v>80</v>
      </c>
      <c r="I90" s="49">
        <v>10.31</v>
      </c>
      <c r="J90" s="54"/>
      <c r="K90" s="49">
        <v>3.5</v>
      </c>
      <c r="L90" s="49"/>
      <c r="M90" s="49" t="s">
        <v>99</v>
      </c>
      <c r="N90" s="113"/>
      <c r="P90">
        <v>1641</v>
      </c>
      <c r="Q90">
        <f t="shared" si="4"/>
        <v>2453998.846163</v>
      </c>
    </row>
    <row r="91" spans="1:17" s="34" customFormat="1" ht="13.5" thickBot="1">
      <c r="A91" s="49">
        <v>81</v>
      </c>
      <c r="B91" s="50">
        <v>38595</v>
      </c>
      <c r="C91" s="51">
        <v>0.04027777777777778</v>
      </c>
      <c r="D91" s="52">
        <v>38594.873611111114</v>
      </c>
      <c r="E91" s="49">
        <v>2453613.37361</v>
      </c>
      <c r="F91" s="49">
        <f>Лист2!I124</f>
        <v>2453613.3773822705</v>
      </c>
      <c r="G91" s="53">
        <f t="shared" si="3"/>
        <v>0.2499592329963889</v>
      </c>
      <c r="H91" s="49" t="s">
        <v>93</v>
      </c>
      <c r="I91" s="49">
        <v>10.58</v>
      </c>
      <c r="J91" s="54"/>
      <c r="K91" s="49">
        <v>4.5</v>
      </c>
      <c r="L91" s="49"/>
      <c r="M91" s="49" t="s">
        <v>99</v>
      </c>
      <c r="N91" s="164"/>
      <c r="P91">
        <v>1642</v>
      </c>
      <c r="Q91">
        <f t="shared" si="4"/>
        <v>2453999.477303</v>
      </c>
    </row>
    <row r="92" spans="1:17" s="34" customFormat="1" ht="12.75">
      <c r="A92" s="140">
        <v>82</v>
      </c>
      <c r="B92" s="141">
        <v>38604</v>
      </c>
      <c r="C92" s="142">
        <v>0.9756944444444445</v>
      </c>
      <c r="D92" s="143">
        <v>38604.80902777778</v>
      </c>
      <c r="E92" s="144">
        <v>2453623.30903</v>
      </c>
      <c r="F92" s="144">
        <f>Лист2!I125</f>
        <v>2453623.3126808302</v>
      </c>
      <c r="G92" s="145">
        <f t="shared" si="3"/>
        <v>0.9917891910431536</v>
      </c>
      <c r="H92" s="144" t="s">
        <v>8</v>
      </c>
      <c r="I92" s="144">
        <v>10.46</v>
      </c>
      <c r="J92" s="146"/>
      <c r="K92" s="144">
        <v>3.5</v>
      </c>
      <c r="L92" s="144"/>
      <c r="M92" s="147" t="s">
        <v>99</v>
      </c>
      <c r="N92" s="279">
        <v>0.53</v>
      </c>
      <c r="O92" s="288">
        <f>F102</f>
        <v>2453652.354775294</v>
      </c>
      <c r="P92">
        <v>1643</v>
      </c>
      <c r="Q92">
        <f t="shared" si="4"/>
        <v>2454000.1084430004</v>
      </c>
    </row>
    <row r="93" spans="1:17" s="34" customFormat="1" ht="12.75">
      <c r="A93" s="148">
        <v>83</v>
      </c>
      <c r="B93" s="149">
        <v>38633</v>
      </c>
      <c r="C93" s="150">
        <v>0.8949074074074074</v>
      </c>
      <c r="D93" s="151">
        <v>38633.728472222225</v>
      </c>
      <c r="E93" s="152">
        <v>2453652.22824</v>
      </c>
      <c r="F93" s="152">
        <f>Лист2!I126</f>
        <v>2453652.2309411825</v>
      </c>
      <c r="G93" s="153">
        <f t="shared" si="3"/>
        <v>0.8108790161538764</v>
      </c>
      <c r="H93" s="152" t="s">
        <v>89</v>
      </c>
      <c r="I93" s="152">
        <v>10.22</v>
      </c>
      <c r="J93" s="154"/>
      <c r="K93" s="152">
        <v>3</v>
      </c>
      <c r="L93" s="152" t="s">
        <v>49</v>
      </c>
      <c r="M93" s="155" t="s">
        <v>99</v>
      </c>
      <c r="N93" s="280"/>
      <c r="O93" s="289"/>
      <c r="P93">
        <v>1644</v>
      </c>
      <c r="Q93">
        <f t="shared" si="4"/>
        <v>2454000.739583</v>
      </c>
    </row>
    <row r="94" spans="1:17" s="34" customFormat="1" ht="12.75">
      <c r="A94" s="148">
        <v>84</v>
      </c>
      <c r="B94" s="149">
        <v>38633</v>
      </c>
      <c r="C94" s="150">
        <v>0.9436342592592593</v>
      </c>
      <c r="D94" s="151">
        <v>38633.777083333334</v>
      </c>
      <c r="E94" s="152">
        <v>2453652.27697</v>
      </c>
      <c r="F94" s="152">
        <f>Лист2!I127</f>
        <v>2453652.2796711186</v>
      </c>
      <c r="G94" s="153">
        <f t="shared" si="3"/>
        <v>0.8880884088821404</v>
      </c>
      <c r="H94" s="152" t="s">
        <v>89</v>
      </c>
      <c r="I94" s="152">
        <v>10.22</v>
      </c>
      <c r="J94" s="154"/>
      <c r="K94" s="152">
        <v>3</v>
      </c>
      <c r="L94" s="152" t="s">
        <v>49</v>
      </c>
      <c r="M94" s="155" t="s">
        <v>99</v>
      </c>
      <c r="N94" s="280"/>
      <c r="O94" s="289"/>
      <c r="P94">
        <v>1645</v>
      </c>
      <c r="Q94">
        <f t="shared" si="4"/>
        <v>2454001.3707230003</v>
      </c>
    </row>
    <row r="95" spans="1:17" s="34" customFormat="1" ht="12.75">
      <c r="A95" s="148">
        <v>85</v>
      </c>
      <c r="B95" s="149">
        <v>38633</v>
      </c>
      <c r="C95" s="150">
        <v>0.9974537037037038</v>
      </c>
      <c r="D95" s="151">
        <v>38633.830555555556</v>
      </c>
      <c r="E95" s="152">
        <v>2453652.33079</v>
      </c>
      <c r="F95" s="152">
        <f>Лист2!I128</f>
        <v>2453652.3334911186</v>
      </c>
      <c r="G95" s="153">
        <f t="shared" si="3"/>
        <v>0.9733626745444326</v>
      </c>
      <c r="H95" s="152" t="s">
        <v>94</v>
      </c>
      <c r="I95" s="152">
        <v>10.32</v>
      </c>
      <c r="J95" s="154"/>
      <c r="K95" s="152">
        <v>4</v>
      </c>
      <c r="L95" s="152" t="s">
        <v>49</v>
      </c>
      <c r="M95" s="155" t="s">
        <v>99</v>
      </c>
      <c r="N95" s="280"/>
      <c r="O95" s="289"/>
      <c r="P95">
        <v>1646</v>
      </c>
      <c r="Q95">
        <f t="shared" si="4"/>
        <v>2454002.001863</v>
      </c>
    </row>
    <row r="96" spans="1:17" s="34" customFormat="1" ht="12.75">
      <c r="A96" s="148">
        <v>86</v>
      </c>
      <c r="B96" s="149">
        <v>38634</v>
      </c>
      <c r="C96" s="150">
        <v>0.0004629629629629629</v>
      </c>
      <c r="D96" s="151">
        <v>38633.834027777775</v>
      </c>
      <c r="E96" s="152">
        <v>2453652.3338</v>
      </c>
      <c r="F96" s="152">
        <f>Лист2!I129</f>
        <v>2453652.3365011187</v>
      </c>
      <c r="G96" s="153">
        <f t="shared" si="3"/>
        <v>0.978131822597561</v>
      </c>
      <c r="H96" s="152" t="s">
        <v>81</v>
      </c>
      <c r="I96" s="152">
        <v>10.44</v>
      </c>
      <c r="J96" s="154"/>
      <c r="K96" s="152">
        <v>3</v>
      </c>
      <c r="L96" s="152" t="s">
        <v>49</v>
      </c>
      <c r="M96" s="155" t="s">
        <v>99</v>
      </c>
      <c r="N96" s="280"/>
      <c r="O96" s="289"/>
      <c r="P96">
        <v>1647</v>
      </c>
      <c r="Q96">
        <f>$G$5+P96*$G$6</f>
        <v>2454002.633003</v>
      </c>
    </row>
    <row r="97" spans="1:17" s="34" customFormat="1" ht="12.75">
      <c r="A97" s="148">
        <v>87</v>
      </c>
      <c r="B97" s="149">
        <v>38634</v>
      </c>
      <c r="C97" s="150">
        <v>0.002199074074074074</v>
      </c>
      <c r="D97" s="151">
        <v>38633.83541666667</v>
      </c>
      <c r="E97" s="152">
        <v>2453652.33553</v>
      </c>
      <c r="F97" s="152">
        <f>Лист2!I130</f>
        <v>2453652.3382311184</v>
      </c>
      <c r="G97" s="153">
        <f t="shared" si="3"/>
        <v>0.980872893784408</v>
      </c>
      <c r="H97" s="152" t="s">
        <v>82</v>
      </c>
      <c r="I97" s="152">
        <v>10.47</v>
      </c>
      <c r="J97" s="154"/>
      <c r="K97" s="152">
        <v>3.5</v>
      </c>
      <c r="L97" s="152" t="s">
        <v>49</v>
      </c>
      <c r="M97" s="155" t="s">
        <v>99</v>
      </c>
      <c r="N97" s="280"/>
      <c r="O97" s="289"/>
      <c r="P97">
        <v>1648</v>
      </c>
      <c r="Q97">
        <f t="shared" si="4"/>
        <v>2454003.2641430004</v>
      </c>
    </row>
    <row r="98" spans="1:17" s="34" customFormat="1" ht="12.75">
      <c r="A98" s="148">
        <v>88</v>
      </c>
      <c r="B98" s="149">
        <v>38634</v>
      </c>
      <c r="C98" s="150">
        <v>0.004398148148148148</v>
      </c>
      <c r="D98" s="151">
        <v>38633.8375</v>
      </c>
      <c r="E98" s="152">
        <v>2453652.33773</v>
      </c>
      <c r="F98" s="152">
        <f>Лист2!I131</f>
        <v>2453652.3404311184</v>
      </c>
      <c r="G98" s="153">
        <f t="shared" si="3"/>
        <v>0.9843586496992884</v>
      </c>
      <c r="H98" s="152" t="s">
        <v>95</v>
      </c>
      <c r="I98" s="152">
        <v>10.46</v>
      </c>
      <c r="J98" s="154"/>
      <c r="K98" s="152">
        <v>3.5</v>
      </c>
      <c r="L98" s="152" t="s">
        <v>49</v>
      </c>
      <c r="M98" s="155" t="s">
        <v>99</v>
      </c>
      <c r="N98" s="280"/>
      <c r="O98" s="289"/>
      <c r="P98">
        <v>1649</v>
      </c>
      <c r="Q98">
        <f t="shared" si="4"/>
        <v>2454003.895283</v>
      </c>
    </row>
    <row r="99" spans="1:17" s="34" customFormat="1" ht="12.75">
      <c r="A99" s="148">
        <v>89</v>
      </c>
      <c r="B99" s="149">
        <v>38634</v>
      </c>
      <c r="C99" s="156">
        <v>0.007638888888888889</v>
      </c>
      <c r="D99" s="151">
        <v>38633.84097222222</v>
      </c>
      <c r="E99" s="152">
        <v>2453652.34097</v>
      </c>
      <c r="F99" s="152">
        <f>Лист2!I132</f>
        <v>2453652.3436711184</v>
      </c>
      <c r="G99" s="153">
        <f t="shared" si="3"/>
        <v>0.9894922175144529</v>
      </c>
      <c r="H99" s="152" t="s">
        <v>96</v>
      </c>
      <c r="I99" s="152">
        <v>10.51</v>
      </c>
      <c r="J99" s="154"/>
      <c r="K99" s="152">
        <v>4</v>
      </c>
      <c r="L99" s="152" t="s">
        <v>49</v>
      </c>
      <c r="M99" s="155" t="s">
        <v>99</v>
      </c>
      <c r="N99" s="280"/>
      <c r="O99" s="289"/>
      <c r="P99">
        <v>1650</v>
      </c>
      <c r="Q99">
        <f t="shared" si="4"/>
        <v>2454004.5264230003</v>
      </c>
    </row>
    <row r="100" spans="1:17" s="34" customFormat="1" ht="12.75">
      <c r="A100" s="148">
        <v>90</v>
      </c>
      <c r="B100" s="149">
        <v>38634</v>
      </c>
      <c r="C100" s="156">
        <v>0.010416666666666666</v>
      </c>
      <c r="D100" s="151">
        <v>38633.84375</v>
      </c>
      <c r="E100" s="152">
        <v>2453652.34375</v>
      </c>
      <c r="F100" s="152">
        <f>Лист2!I133</f>
        <v>2453652.3464511186</v>
      </c>
      <c r="G100" s="153">
        <f t="shared" si="3"/>
        <v>0.9938969458055453</v>
      </c>
      <c r="H100" s="152" t="s">
        <v>10</v>
      </c>
      <c r="I100" s="152">
        <v>10.57</v>
      </c>
      <c r="J100" s="154"/>
      <c r="K100" s="152">
        <v>3</v>
      </c>
      <c r="L100" s="152" t="s">
        <v>49</v>
      </c>
      <c r="M100" s="155" t="s">
        <v>99</v>
      </c>
      <c r="N100" s="280"/>
      <c r="O100" s="289"/>
      <c r="P100">
        <v>1651</v>
      </c>
      <c r="Q100">
        <f t="shared" si="4"/>
        <v>2454005.157563</v>
      </c>
    </row>
    <row r="101" spans="1:17" s="34" customFormat="1" ht="12.75">
      <c r="A101" s="148">
        <v>91</v>
      </c>
      <c r="B101" s="149">
        <v>38634</v>
      </c>
      <c r="C101" s="150">
        <v>0.01747685185185185</v>
      </c>
      <c r="D101" s="151">
        <v>38633.850810185184</v>
      </c>
      <c r="E101" s="152">
        <v>2453652.35081</v>
      </c>
      <c r="F101" s="152">
        <f>Лист2!I134</f>
        <v>2453652.3535052943</v>
      </c>
      <c r="G101" s="153">
        <f t="shared" si="3"/>
        <v>0.0050738252868995914</v>
      </c>
      <c r="H101" s="152" t="s">
        <v>97</v>
      </c>
      <c r="I101" s="152">
        <v>10.7</v>
      </c>
      <c r="J101" s="154"/>
      <c r="K101" s="152">
        <v>3</v>
      </c>
      <c r="L101" s="152" t="s">
        <v>49</v>
      </c>
      <c r="M101" s="155" t="s">
        <v>99</v>
      </c>
      <c r="N101" s="280"/>
      <c r="O101" s="289"/>
      <c r="P101">
        <v>1652</v>
      </c>
      <c r="Q101">
        <f t="shared" si="4"/>
        <v>2454005.788703</v>
      </c>
    </row>
    <row r="102" spans="1:17" s="34" customFormat="1" ht="12.75">
      <c r="A102" s="148">
        <v>92</v>
      </c>
      <c r="B102" s="149">
        <v>38634</v>
      </c>
      <c r="C102" s="156">
        <v>0.01875</v>
      </c>
      <c r="D102" s="151">
        <v>38633.85208333333</v>
      </c>
      <c r="E102" s="152">
        <v>2453652.35208</v>
      </c>
      <c r="F102" s="152">
        <f>Лист2!I135</f>
        <v>2453652.354775294</v>
      </c>
      <c r="G102" s="153">
        <f t="shared" si="3"/>
        <v>0.007086056949447084</v>
      </c>
      <c r="H102" s="152" t="s">
        <v>42</v>
      </c>
      <c r="I102" s="152">
        <v>10.69</v>
      </c>
      <c r="J102" s="154"/>
      <c r="K102" s="152">
        <v>3.5</v>
      </c>
      <c r="L102" s="152" t="s">
        <v>49</v>
      </c>
      <c r="M102" s="155" t="s">
        <v>99</v>
      </c>
      <c r="N102" s="280"/>
      <c r="O102" s="289"/>
      <c r="P102">
        <v>1653</v>
      </c>
      <c r="Q102">
        <f>$G$5+P102*$G$6</f>
        <v>2454006.4198430004</v>
      </c>
    </row>
    <row r="103" spans="1:17" s="34" customFormat="1" ht="12.75">
      <c r="A103" s="148">
        <v>93</v>
      </c>
      <c r="B103" s="149">
        <v>38634</v>
      </c>
      <c r="C103" s="150">
        <v>0.02048611111111111</v>
      </c>
      <c r="D103" s="151">
        <v>38633.854166666664</v>
      </c>
      <c r="E103" s="152">
        <v>2453652.35382</v>
      </c>
      <c r="F103" s="152">
        <f>Лист2!I136</f>
        <v>2453652.356515294</v>
      </c>
      <c r="G103" s="153">
        <f t="shared" si="3"/>
        <v>0.009842972602200462</v>
      </c>
      <c r="H103" s="152" t="s">
        <v>84</v>
      </c>
      <c r="I103" s="152">
        <v>10.71</v>
      </c>
      <c r="J103" s="154"/>
      <c r="K103" s="152">
        <v>3</v>
      </c>
      <c r="L103" s="152" t="s">
        <v>49</v>
      </c>
      <c r="M103" s="155" t="s">
        <v>99</v>
      </c>
      <c r="N103" s="280"/>
      <c r="O103" s="289"/>
      <c r="P103">
        <v>1654</v>
      </c>
      <c r="Q103">
        <f t="shared" si="4"/>
        <v>2454007.050983</v>
      </c>
    </row>
    <row r="104" spans="1:17" s="34" customFormat="1" ht="12.75">
      <c r="A104" s="148">
        <v>94</v>
      </c>
      <c r="B104" s="149">
        <v>38634</v>
      </c>
      <c r="C104" s="150">
        <v>0.025925925925925925</v>
      </c>
      <c r="D104" s="151">
        <v>38633.85902777778</v>
      </c>
      <c r="E104" s="152">
        <v>2453652.35926</v>
      </c>
      <c r="F104" s="152">
        <f>Лист2!I137</f>
        <v>2453652.361955294</v>
      </c>
      <c r="G104" s="153">
        <f t="shared" si="3"/>
        <v>0.018462296332245387</v>
      </c>
      <c r="H104" s="152" t="s">
        <v>73</v>
      </c>
      <c r="I104" s="152">
        <v>10.7</v>
      </c>
      <c r="J104" s="154"/>
      <c r="K104" s="152">
        <v>3</v>
      </c>
      <c r="L104" s="152"/>
      <c r="M104" s="155" t="s">
        <v>99</v>
      </c>
      <c r="N104" s="280"/>
      <c r="O104" s="289"/>
      <c r="P104">
        <v>1655</v>
      </c>
      <c r="Q104">
        <f>$G$5+P104*$G$6</f>
        <v>2454007.6821230003</v>
      </c>
    </row>
    <row r="105" spans="1:17" s="34" customFormat="1" ht="12.75">
      <c r="A105" s="148">
        <v>95</v>
      </c>
      <c r="B105" s="149">
        <v>38634</v>
      </c>
      <c r="C105" s="150">
        <v>0.028356481481481483</v>
      </c>
      <c r="D105" s="151">
        <v>38633.861805555556</v>
      </c>
      <c r="E105" s="152">
        <v>2453652.36169</v>
      </c>
      <c r="F105" s="152">
        <f>Лист2!I138</f>
        <v>2453652.3643852943</v>
      </c>
      <c r="G105" s="153">
        <f t="shared" si="3"/>
        <v>0.022312472746989442</v>
      </c>
      <c r="H105" s="152" t="s">
        <v>83</v>
      </c>
      <c r="I105" s="152">
        <v>10.68</v>
      </c>
      <c r="J105" s="154"/>
      <c r="K105" s="152">
        <v>3</v>
      </c>
      <c r="L105" s="152"/>
      <c r="M105" s="155" t="s">
        <v>99</v>
      </c>
      <c r="N105" s="280"/>
      <c r="O105" s="289"/>
      <c r="P105">
        <v>1656</v>
      </c>
      <c r="Q105">
        <f>$G$5+P105*$G$6</f>
        <v>2454008.313263</v>
      </c>
    </row>
    <row r="106" spans="1:17" s="34" customFormat="1" ht="12.75">
      <c r="A106" s="148">
        <v>96</v>
      </c>
      <c r="B106" s="149">
        <v>38634</v>
      </c>
      <c r="C106" s="150">
        <v>0.032060185185185185</v>
      </c>
      <c r="D106" s="151">
        <v>38633.865277777775</v>
      </c>
      <c r="E106" s="152">
        <v>2453652.36539</v>
      </c>
      <c r="F106" s="152">
        <f>Лист2!I139</f>
        <v>2453652.368085294</v>
      </c>
      <c r="G106" s="153">
        <f t="shared" si="3"/>
        <v>0.028174880086453413</v>
      </c>
      <c r="H106" s="152" t="s">
        <v>74</v>
      </c>
      <c r="I106" s="152">
        <v>10.67</v>
      </c>
      <c r="J106" s="154"/>
      <c r="K106" s="152">
        <v>3.5</v>
      </c>
      <c r="L106" s="152"/>
      <c r="M106" s="155" t="s">
        <v>99</v>
      </c>
      <c r="N106" s="280"/>
      <c r="O106" s="289"/>
      <c r="P106">
        <v>1657</v>
      </c>
      <c r="Q106">
        <f>$G$5+P106*$G$6</f>
        <v>2454008.944403</v>
      </c>
    </row>
    <row r="107" spans="1:16" s="34" customFormat="1" ht="12.75">
      <c r="A107" s="148">
        <v>97</v>
      </c>
      <c r="B107" s="149">
        <v>38634</v>
      </c>
      <c r="C107" s="150">
        <v>0.03449074074074074</v>
      </c>
      <c r="D107" s="151">
        <v>38633.868055555555</v>
      </c>
      <c r="E107" s="152">
        <v>2453652.36782</v>
      </c>
      <c r="F107" s="152">
        <f>Лист2!I140</f>
        <v>2453652.370515294</v>
      </c>
      <c r="G107" s="153">
        <f t="shared" si="3"/>
        <v>0.032025055763597265</v>
      </c>
      <c r="H107" s="152" t="s">
        <v>98</v>
      </c>
      <c r="I107" s="152">
        <v>10.65</v>
      </c>
      <c r="J107" s="154"/>
      <c r="K107" s="152">
        <v>3</v>
      </c>
      <c r="L107" s="152"/>
      <c r="M107" s="155" t="s">
        <v>99</v>
      </c>
      <c r="N107" s="280"/>
      <c r="O107" s="289"/>
      <c r="P107"/>
    </row>
    <row r="108" spans="1:15" s="34" customFormat="1" ht="12.75">
      <c r="A108" s="148">
        <v>98</v>
      </c>
      <c r="B108" s="149">
        <v>38634</v>
      </c>
      <c r="C108" s="156">
        <v>0.0375</v>
      </c>
      <c r="D108" s="151">
        <v>38633.870833333334</v>
      </c>
      <c r="E108" s="152">
        <v>2453652.37083</v>
      </c>
      <c r="F108" s="152">
        <f>Лист2!I141</f>
        <v>2453652.373525294</v>
      </c>
      <c r="G108" s="153">
        <f t="shared" si="3"/>
        <v>0.03679420381649834</v>
      </c>
      <c r="H108" s="152" t="s">
        <v>28</v>
      </c>
      <c r="I108" s="152">
        <v>10.62</v>
      </c>
      <c r="J108" s="154"/>
      <c r="K108" s="152">
        <v>3.5</v>
      </c>
      <c r="L108" s="152"/>
      <c r="M108" s="155" t="s">
        <v>99</v>
      </c>
      <c r="N108" s="280"/>
      <c r="O108" s="289"/>
    </row>
    <row r="109" spans="1:15" s="34" customFormat="1" ht="12.75">
      <c r="A109" s="148">
        <v>99</v>
      </c>
      <c r="B109" s="149">
        <v>38634</v>
      </c>
      <c r="C109" s="150">
        <v>0.03935185185185185</v>
      </c>
      <c r="D109" s="151">
        <v>38633.87291666667</v>
      </c>
      <c r="E109" s="152">
        <v>2453652.37269</v>
      </c>
      <c r="F109" s="152">
        <f>Лист2!I142</f>
        <v>2453652.375385294</v>
      </c>
      <c r="G109" s="153">
        <f t="shared" si="3"/>
        <v>0.03974125232116421</v>
      </c>
      <c r="H109" s="152" t="s">
        <v>10</v>
      </c>
      <c r="I109" s="152">
        <v>10.57</v>
      </c>
      <c r="J109" s="154"/>
      <c r="K109" s="152">
        <v>3</v>
      </c>
      <c r="L109" s="152"/>
      <c r="M109" s="155" t="s">
        <v>99</v>
      </c>
      <c r="N109" s="280"/>
      <c r="O109" s="289"/>
    </row>
    <row r="110" spans="1:15" s="34" customFormat="1" ht="12.75">
      <c r="A110" s="148">
        <v>100</v>
      </c>
      <c r="B110" s="149">
        <v>38634</v>
      </c>
      <c r="C110" s="150">
        <v>0.04108796296296296</v>
      </c>
      <c r="D110" s="151">
        <v>38633.87430555555</v>
      </c>
      <c r="E110" s="152">
        <v>2453652.37442</v>
      </c>
      <c r="F110" s="152">
        <f>Лист2!I143</f>
        <v>2453652.377115294</v>
      </c>
      <c r="G110" s="153">
        <f>(F110-$G$5)/$G$6-INT((F110-$G$5)/$G$6)</f>
        <v>0.04248232350801118</v>
      </c>
      <c r="H110" s="152" t="s">
        <v>15</v>
      </c>
      <c r="I110" s="152">
        <v>10.51</v>
      </c>
      <c r="J110" s="154"/>
      <c r="K110" s="152">
        <v>3.5</v>
      </c>
      <c r="L110" s="152"/>
      <c r="M110" s="155" t="s">
        <v>99</v>
      </c>
      <c r="N110" s="280"/>
      <c r="O110" s="289"/>
    </row>
    <row r="111" spans="1:15" s="61" customFormat="1" ht="12.75">
      <c r="A111" s="148">
        <v>101</v>
      </c>
      <c r="B111" s="149">
        <v>38634</v>
      </c>
      <c r="C111" s="150">
        <v>0.04340277777777778</v>
      </c>
      <c r="D111" s="151">
        <v>38633.87708333333</v>
      </c>
      <c r="E111" s="152">
        <v>2453652.37674</v>
      </c>
      <c r="F111" s="152">
        <f>Лист2!I144</f>
        <v>2453652.3794352943</v>
      </c>
      <c r="G111" s="153">
        <f t="shared" si="3"/>
        <v>0.046158212274576726</v>
      </c>
      <c r="H111" s="152" t="s">
        <v>33</v>
      </c>
      <c r="I111" s="152">
        <v>10.44</v>
      </c>
      <c r="J111" s="152"/>
      <c r="K111" s="152">
        <v>3</v>
      </c>
      <c r="L111" s="152"/>
      <c r="M111" s="155" t="s">
        <v>99</v>
      </c>
      <c r="N111" s="280"/>
      <c r="O111" s="289"/>
    </row>
    <row r="112" spans="1:15" s="61" customFormat="1" ht="13.5" thickBot="1">
      <c r="A112" s="157">
        <v>102</v>
      </c>
      <c r="B112" s="158">
        <v>38634</v>
      </c>
      <c r="C112" s="159">
        <v>0.04513888888888889</v>
      </c>
      <c r="D112" s="160">
        <v>38633.87847222222</v>
      </c>
      <c r="E112" s="161">
        <v>2453652.37847</v>
      </c>
      <c r="F112" s="161">
        <f>Лист2!I145</f>
        <v>2453652.381165294</v>
      </c>
      <c r="G112" s="162">
        <f t="shared" si="3"/>
        <v>0.04889928346142369</v>
      </c>
      <c r="H112" s="161" t="s">
        <v>94</v>
      </c>
      <c r="I112" s="161">
        <v>10.32</v>
      </c>
      <c r="J112" s="161"/>
      <c r="K112" s="161">
        <v>3</v>
      </c>
      <c r="L112" s="161"/>
      <c r="M112" s="163" t="s">
        <v>99</v>
      </c>
      <c r="N112" s="281"/>
      <c r="O112" s="290"/>
    </row>
    <row r="113" spans="1:15" s="34" customFormat="1" ht="12.75">
      <c r="A113" s="165">
        <v>103</v>
      </c>
      <c r="B113" s="166">
        <v>38654</v>
      </c>
      <c r="C113" s="167">
        <v>0.8469907407407408</v>
      </c>
      <c r="D113" s="168">
        <v>38654.680555555555</v>
      </c>
      <c r="E113" s="169">
        <v>2453673.18032</v>
      </c>
      <c r="F113" s="169">
        <f>Лист2!I146</f>
        <v>2453673.181924021</v>
      </c>
      <c r="G113" s="170">
        <f t="shared" si="3"/>
        <v>0.006339355228192289</v>
      </c>
      <c r="H113" s="169" t="s">
        <v>100</v>
      </c>
      <c r="I113" s="169">
        <v>10.98</v>
      </c>
      <c r="J113" s="169"/>
      <c r="K113" s="169">
        <v>3.5</v>
      </c>
      <c r="L113" s="169" t="s">
        <v>110</v>
      </c>
      <c r="M113" s="171" t="s">
        <v>99</v>
      </c>
      <c r="N113" s="256">
        <v>0.8</v>
      </c>
      <c r="O113" s="288">
        <f>F119</f>
        <v>2453673.206114021</v>
      </c>
    </row>
    <row r="114" spans="1:15" s="34" customFormat="1" ht="12.75">
      <c r="A114" s="172">
        <v>104</v>
      </c>
      <c r="B114" s="173">
        <v>38654</v>
      </c>
      <c r="C114" s="174">
        <v>0.854050925925926</v>
      </c>
      <c r="D114" s="175">
        <v>38654.6875</v>
      </c>
      <c r="E114" s="176">
        <v>2453673.18738</v>
      </c>
      <c r="F114" s="176">
        <f>Лист2!I147</f>
        <v>2453673.188984021</v>
      </c>
      <c r="G114" s="177">
        <f t="shared" si="3"/>
        <v>0.017525463234733252</v>
      </c>
      <c r="H114" s="176" t="s">
        <v>101</v>
      </c>
      <c r="I114" s="176">
        <v>10.96</v>
      </c>
      <c r="J114" s="176"/>
      <c r="K114" s="176">
        <v>3.5</v>
      </c>
      <c r="L114" s="176" t="s">
        <v>110</v>
      </c>
      <c r="M114" s="178" t="s">
        <v>99</v>
      </c>
      <c r="N114" s="257"/>
      <c r="O114" s="289"/>
    </row>
    <row r="115" spans="1:15" s="34" customFormat="1" ht="12.75">
      <c r="A115" s="172">
        <v>105</v>
      </c>
      <c r="B115" s="173">
        <v>38654</v>
      </c>
      <c r="C115" s="174">
        <v>0.8565972222222222</v>
      </c>
      <c r="D115" s="175">
        <v>38654.69027777778</v>
      </c>
      <c r="E115" s="176">
        <v>2453673.18993</v>
      </c>
      <c r="F115" s="176">
        <f>Лист2!I148</f>
        <v>2453673.191534021</v>
      </c>
      <c r="G115" s="177">
        <f t="shared" si="3"/>
        <v>0.021565771025734648</v>
      </c>
      <c r="H115" s="176" t="s">
        <v>102</v>
      </c>
      <c r="I115" s="176">
        <v>10.97</v>
      </c>
      <c r="J115" s="176"/>
      <c r="K115" s="176">
        <v>3.5</v>
      </c>
      <c r="L115" s="176" t="s">
        <v>110</v>
      </c>
      <c r="M115" s="178" t="s">
        <v>99</v>
      </c>
      <c r="N115" s="257"/>
      <c r="O115" s="289"/>
    </row>
    <row r="116" spans="1:15" s="34" customFormat="1" ht="12.75">
      <c r="A116" s="172">
        <v>106</v>
      </c>
      <c r="B116" s="173">
        <v>38654</v>
      </c>
      <c r="C116" s="174">
        <v>0.862037037037037</v>
      </c>
      <c r="D116" s="175">
        <v>38654.69513888889</v>
      </c>
      <c r="E116" s="176">
        <v>2453673.19537</v>
      </c>
      <c r="F116" s="176">
        <f>Лист2!I149</f>
        <v>2453673.196974021</v>
      </c>
      <c r="G116" s="177">
        <f t="shared" si="3"/>
        <v>0.030185094755779573</v>
      </c>
      <c r="H116" s="176" t="s">
        <v>103</v>
      </c>
      <c r="I116" s="176">
        <v>10.93</v>
      </c>
      <c r="J116" s="176"/>
      <c r="K116" s="176">
        <v>4</v>
      </c>
      <c r="L116" s="176" t="s">
        <v>110</v>
      </c>
      <c r="M116" s="178" t="s">
        <v>99</v>
      </c>
      <c r="N116" s="257"/>
      <c r="O116" s="289"/>
    </row>
    <row r="117" spans="1:15" s="34" customFormat="1" ht="12.75">
      <c r="A117" s="172">
        <v>107</v>
      </c>
      <c r="B117" s="173">
        <v>38654</v>
      </c>
      <c r="C117" s="174">
        <v>0.8668981481481483</v>
      </c>
      <c r="D117" s="175">
        <v>38654.7</v>
      </c>
      <c r="E117" s="176">
        <v>2453673.20023</v>
      </c>
      <c r="F117" s="176">
        <f>Лист2!I150</f>
        <v>2453673.201834021</v>
      </c>
      <c r="G117" s="177">
        <f t="shared" si="3"/>
        <v>0.03788544684766748</v>
      </c>
      <c r="H117" s="176" t="s">
        <v>91</v>
      </c>
      <c r="I117" s="176">
        <v>10.8</v>
      </c>
      <c r="J117" s="176"/>
      <c r="K117" s="176">
        <v>3.5</v>
      </c>
      <c r="L117" s="176" t="s">
        <v>110</v>
      </c>
      <c r="M117" s="178" t="s">
        <v>99</v>
      </c>
      <c r="N117" s="257"/>
      <c r="O117" s="289"/>
    </row>
    <row r="118" spans="1:15" s="34" customFormat="1" ht="12.75">
      <c r="A118" s="172">
        <v>108</v>
      </c>
      <c r="B118" s="173">
        <v>38654</v>
      </c>
      <c r="C118" s="174">
        <v>0.86875</v>
      </c>
      <c r="D118" s="175">
        <v>38654.70208333333</v>
      </c>
      <c r="E118" s="176">
        <v>2453673.20208</v>
      </c>
      <c r="F118" s="176">
        <f>Лист2!I151</f>
        <v>2453673.2036840213</v>
      </c>
      <c r="G118" s="177">
        <f t="shared" si="3"/>
        <v>0.04081665088619957</v>
      </c>
      <c r="H118" s="176" t="s">
        <v>104</v>
      </c>
      <c r="I118" s="176">
        <v>10.76</v>
      </c>
      <c r="J118" s="176"/>
      <c r="K118" s="176">
        <v>4</v>
      </c>
      <c r="L118" s="176"/>
      <c r="M118" s="178" t="s">
        <v>99</v>
      </c>
      <c r="N118" s="257"/>
      <c r="O118" s="289"/>
    </row>
    <row r="119" spans="1:15" s="34" customFormat="1" ht="12.75">
      <c r="A119" s="172">
        <v>109</v>
      </c>
      <c r="B119" s="173">
        <v>38654</v>
      </c>
      <c r="C119" s="174">
        <v>0.8711805555555556</v>
      </c>
      <c r="D119" s="175">
        <v>38654.70486111111</v>
      </c>
      <c r="E119" s="176">
        <v>2453673.20451</v>
      </c>
      <c r="F119" s="176">
        <f>Лист2!I152</f>
        <v>2453673.206114021</v>
      </c>
      <c r="G119" s="177">
        <f t="shared" si="3"/>
        <v>0.04466682656311605</v>
      </c>
      <c r="H119" s="176" t="s">
        <v>73</v>
      </c>
      <c r="I119" s="176">
        <v>10.7</v>
      </c>
      <c r="J119" s="176"/>
      <c r="K119" s="176">
        <v>3.5</v>
      </c>
      <c r="L119" s="176"/>
      <c r="M119" s="178" t="s">
        <v>99</v>
      </c>
      <c r="N119" s="257"/>
      <c r="O119" s="289"/>
    </row>
    <row r="120" spans="1:15" s="34" customFormat="1" ht="12.75">
      <c r="A120" s="172">
        <v>110</v>
      </c>
      <c r="B120" s="173">
        <v>38654</v>
      </c>
      <c r="C120" s="174">
        <v>0.872800925925926</v>
      </c>
      <c r="D120" s="175">
        <v>38654.70625</v>
      </c>
      <c r="E120" s="176">
        <v>2453673.20613</v>
      </c>
      <c r="F120" s="176">
        <f>Лист2!I153</f>
        <v>2453673.207734021</v>
      </c>
      <c r="G120" s="177">
        <f t="shared" si="3"/>
        <v>0.04723361010201188</v>
      </c>
      <c r="H120" s="176" t="s">
        <v>105</v>
      </c>
      <c r="I120" s="176">
        <v>10.69</v>
      </c>
      <c r="J120" s="176"/>
      <c r="K120" s="176">
        <v>3.5</v>
      </c>
      <c r="L120" s="176"/>
      <c r="M120" s="178" t="s">
        <v>99</v>
      </c>
      <c r="N120" s="257"/>
      <c r="O120" s="289"/>
    </row>
    <row r="121" spans="1:15" s="34" customFormat="1" ht="12.75">
      <c r="A121" s="172">
        <v>111</v>
      </c>
      <c r="B121" s="173">
        <v>38654</v>
      </c>
      <c r="C121" s="174">
        <v>0.8762731481481482</v>
      </c>
      <c r="D121" s="175">
        <v>38654.70972222222</v>
      </c>
      <c r="E121" s="176">
        <v>2453673.20961</v>
      </c>
      <c r="F121" s="176">
        <f>Лист2!I154</f>
        <v>2453673.211214021</v>
      </c>
      <c r="G121" s="177">
        <f t="shared" si="3"/>
        <v>0.05274744214511884</v>
      </c>
      <c r="H121" s="176" t="s">
        <v>106</v>
      </c>
      <c r="I121" s="176">
        <v>10.67</v>
      </c>
      <c r="J121" s="176"/>
      <c r="K121" s="176">
        <v>3.5</v>
      </c>
      <c r="L121" s="176"/>
      <c r="M121" s="178" t="s">
        <v>99</v>
      </c>
      <c r="N121" s="257"/>
      <c r="O121" s="289"/>
    </row>
    <row r="122" spans="1:15" s="34" customFormat="1" ht="12.75">
      <c r="A122" s="172">
        <v>112</v>
      </c>
      <c r="B122" s="173">
        <v>38654</v>
      </c>
      <c r="C122" s="174">
        <v>0.8815972222222223</v>
      </c>
      <c r="D122" s="175">
        <v>38654.71527777778</v>
      </c>
      <c r="E122" s="176">
        <v>2453673.21493</v>
      </c>
      <c r="F122" s="176">
        <f>Лист2!I155</f>
        <v>2453673.216534021</v>
      </c>
      <c r="G122" s="177">
        <f t="shared" si="3"/>
        <v>0.06117663376130622</v>
      </c>
      <c r="H122" s="176" t="s">
        <v>107</v>
      </c>
      <c r="I122" s="176">
        <v>10.77</v>
      </c>
      <c r="J122" s="176"/>
      <c r="K122" s="176">
        <v>3</v>
      </c>
      <c r="L122" s="176"/>
      <c r="M122" s="178" t="s">
        <v>99</v>
      </c>
      <c r="N122" s="257"/>
      <c r="O122" s="289"/>
    </row>
    <row r="123" spans="1:15" s="34" customFormat="1" ht="12.75">
      <c r="A123" s="172">
        <v>113</v>
      </c>
      <c r="B123" s="173">
        <v>38654</v>
      </c>
      <c r="C123" s="174">
        <v>0.8846064814814815</v>
      </c>
      <c r="D123" s="175">
        <v>38654.71805555555</v>
      </c>
      <c r="E123" s="176">
        <v>2453673.21794</v>
      </c>
      <c r="F123" s="176">
        <f>Лист2!I156</f>
        <v>2453673.219544021</v>
      </c>
      <c r="G123" s="177">
        <f t="shared" si="3"/>
        <v>0.0659457818142073</v>
      </c>
      <c r="H123" s="176" t="s">
        <v>107</v>
      </c>
      <c r="I123" s="176">
        <v>10.77</v>
      </c>
      <c r="J123" s="176"/>
      <c r="K123" s="176">
        <v>3.5</v>
      </c>
      <c r="L123" s="176"/>
      <c r="M123" s="178" t="s">
        <v>99</v>
      </c>
      <c r="N123" s="257"/>
      <c r="O123" s="289"/>
    </row>
    <row r="124" spans="1:15" s="34" customFormat="1" ht="12.75">
      <c r="A124" s="172">
        <v>114</v>
      </c>
      <c r="B124" s="173">
        <v>38654</v>
      </c>
      <c r="C124" s="174">
        <v>0.8890046296296297</v>
      </c>
      <c r="D124" s="175">
        <v>38654.72222222222</v>
      </c>
      <c r="E124" s="176">
        <v>2453673.22234</v>
      </c>
      <c r="F124" s="176">
        <f>Лист2!I157</f>
        <v>2453673.223944021</v>
      </c>
      <c r="G124" s="177">
        <f t="shared" si="3"/>
        <v>0.07291729364396815</v>
      </c>
      <c r="H124" s="176" t="s">
        <v>108</v>
      </c>
      <c r="I124" s="176">
        <v>10.62</v>
      </c>
      <c r="J124" s="176"/>
      <c r="K124" s="176">
        <v>3</v>
      </c>
      <c r="L124" s="176"/>
      <c r="M124" s="178" t="s">
        <v>99</v>
      </c>
      <c r="N124" s="257"/>
      <c r="O124" s="289"/>
    </row>
    <row r="125" spans="1:15" s="34" customFormat="1" ht="12.75">
      <c r="A125" s="172">
        <v>115</v>
      </c>
      <c r="B125" s="173">
        <v>38654</v>
      </c>
      <c r="C125" s="174">
        <v>0.8950231481481481</v>
      </c>
      <c r="D125" s="175">
        <v>38654.728472222225</v>
      </c>
      <c r="E125" s="176">
        <v>2453673.22836</v>
      </c>
      <c r="F125" s="176">
        <f>Лист2!I158</f>
        <v>2453673.229964021</v>
      </c>
      <c r="G125" s="177">
        <f t="shared" si="3"/>
        <v>0.08245558974999767</v>
      </c>
      <c r="H125" s="176" t="s">
        <v>109</v>
      </c>
      <c r="I125" s="176">
        <v>10.73</v>
      </c>
      <c r="J125" s="176"/>
      <c r="K125" s="176">
        <v>3.5</v>
      </c>
      <c r="L125" s="176"/>
      <c r="M125" s="178" t="s">
        <v>99</v>
      </c>
      <c r="N125" s="257"/>
      <c r="O125" s="289"/>
    </row>
    <row r="126" spans="1:15" s="34" customFormat="1" ht="13.5" thickBot="1">
      <c r="A126" s="179">
        <v>116</v>
      </c>
      <c r="B126" s="180">
        <v>38654</v>
      </c>
      <c r="C126" s="181">
        <v>0.9082175925925925</v>
      </c>
      <c r="D126" s="182">
        <v>38654.74166666667</v>
      </c>
      <c r="E126" s="183">
        <v>2453673.24155</v>
      </c>
      <c r="F126" s="183">
        <f>Лист2!I159</f>
        <v>2453673.243154021</v>
      </c>
      <c r="G126" s="184">
        <f t="shared" si="3"/>
        <v>0.10335428077314646</v>
      </c>
      <c r="H126" s="183" t="s">
        <v>10</v>
      </c>
      <c r="I126" s="183">
        <v>10.57</v>
      </c>
      <c r="J126" s="183"/>
      <c r="K126" s="183">
        <v>3.5</v>
      </c>
      <c r="L126" s="183"/>
      <c r="M126" s="185" t="s">
        <v>99</v>
      </c>
      <c r="N126" s="258"/>
      <c r="O126" s="290"/>
    </row>
    <row r="127" spans="1:15" s="34" customFormat="1" ht="12.75">
      <c r="A127" s="186">
        <v>117</v>
      </c>
      <c r="B127" s="187">
        <v>38921</v>
      </c>
      <c r="C127" s="188">
        <v>0.065625</v>
      </c>
      <c r="D127" s="189">
        <v>38920.899305555555</v>
      </c>
      <c r="E127" s="190">
        <v>2453939.39896</v>
      </c>
      <c r="F127" s="190">
        <f>Лист2!I160</f>
        <v>2453939.402196537</v>
      </c>
      <c r="G127" s="191">
        <f t="shared" si="3"/>
        <v>0.8149278077116833</v>
      </c>
      <c r="H127" s="190" t="s">
        <v>79</v>
      </c>
      <c r="I127" s="190">
        <v>10.27</v>
      </c>
      <c r="J127" s="192"/>
      <c r="K127" s="190">
        <v>3.5</v>
      </c>
      <c r="L127" s="190"/>
      <c r="M127" s="193" t="s">
        <v>114</v>
      </c>
      <c r="N127" s="270">
        <v>0.38</v>
      </c>
      <c r="O127" s="288">
        <f>F135</f>
        <v>2453939.448376537</v>
      </c>
    </row>
    <row r="128" spans="1:15" s="34" customFormat="1" ht="12.75">
      <c r="A128" s="194">
        <v>118</v>
      </c>
      <c r="B128" s="195">
        <v>38921</v>
      </c>
      <c r="C128" s="196">
        <v>0.07395833333333333</v>
      </c>
      <c r="D128" s="197">
        <v>38920.907638888886</v>
      </c>
      <c r="E128" s="198">
        <v>2453939.40729</v>
      </c>
      <c r="F128" s="198">
        <f>Лист2!I161</f>
        <v>2453939.410526537</v>
      </c>
      <c r="G128" s="199">
        <f>(F128-$G$5)/$G$6-INT((F128-$G$5)/$G$6)</f>
        <v>0.8281261473807717</v>
      </c>
      <c r="H128" s="198" t="s">
        <v>77</v>
      </c>
      <c r="I128" s="198">
        <v>10.2</v>
      </c>
      <c r="J128" s="200"/>
      <c r="K128" s="198">
        <v>3.5</v>
      </c>
      <c r="L128" s="198"/>
      <c r="M128" s="201" t="s">
        <v>114</v>
      </c>
      <c r="N128" s="271"/>
      <c r="O128" s="289"/>
    </row>
    <row r="129" spans="1:15" s="34" customFormat="1" ht="12.75">
      <c r="A129" s="194">
        <v>119</v>
      </c>
      <c r="B129" s="195">
        <v>38921</v>
      </c>
      <c r="C129" s="196">
        <v>0.09212962962962963</v>
      </c>
      <c r="D129" s="197">
        <v>38920.92569444444</v>
      </c>
      <c r="E129" s="198">
        <v>2453939.42546</v>
      </c>
      <c r="F129" s="198">
        <f>Лист2!I162</f>
        <v>2453939.428696537</v>
      </c>
      <c r="G129" s="199">
        <f t="shared" si="3"/>
        <v>0.856915322609666</v>
      </c>
      <c r="H129" s="198" t="s">
        <v>79</v>
      </c>
      <c r="I129" s="198">
        <v>10.27</v>
      </c>
      <c r="J129" s="200"/>
      <c r="K129" s="198">
        <v>3</v>
      </c>
      <c r="L129" s="198"/>
      <c r="M129" s="201" t="s">
        <v>114</v>
      </c>
      <c r="N129" s="271"/>
      <c r="O129" s="289"/>
    </row>
    <row r="130" spans="1:15" s="34" customFormat="1" ht="12.75">
      <c r="A130" s="194">
        <v>120</v>
      </c>
      <c r="B130" s="195">
        <v>38921</v>
      </c>
      <c r="C130" s="196">
        <v>0.09479166666666666</v>
      </c>
      <c r="D130" s="197">
        <v>38920.92847222222</v>
      </c>
      <c r="E130" s="198">
        <v>2453939.42813</v>
      </c>
      <c r="F130" s="198">
        <f>Лист2!I163</f>
        <v>2453939.4313665368</v>
      </c>
      <c r="G130" s="199">
        <f t="shared" si="3"/>
        <v>0.8611457625145249</v>
      </c>
      <c r="H130" s="198" t="s">
        <v>111</v>
      </c>
      <c r="I130" s="198">
        <v>10.3</v>
      </c>
      <c r="J130" s="200"/>
      <c r="K130" s="198">
        <v>3.5</v>
      </c>
      <c r="L130" s="198"/>
      <c r="M130" s="201" t="s">
        <v>114</v>
      </c>
      <c r="N130" s="271"/>
      <c r="O130" s="289"/>
    </row>
    <row r="131" spans="1:15" s="34" customFormat="1" ht="12.75">
      <c r="A131" s="194">
        <v>121</v>
      </c>
      <c r="B131" s="195">
        <v>38921</v>
      </c>
      <c r="C131" s="196">
        <v>0.09803240740740742</v>
      </c>
      <c r="D131" s="197">
        <v>38920.93125</v>
      </c>
      <c r="E131" s="198">
        <v>2453939.43137</v>
      </c>
      <c r="F131" s="198">
        <f>Лист2!I164</f>
        <v>2453939.4346065368</v>
      </c>
      <c r="G131" s="199">
        <f t="shared" si="3"/>
        <v>0.8662793303299168</v>
      </c>
      <c r="H131" s="198" t="s">
        <v>14</v>
      </c>
      <c r="I131" s="198">
        <v>10.4</v>
      </c>
      <c r="J131" s="200"/>
      <c r="K131" s="198">
        <v>3.5</v>
      </c>
      <c r="L131" s="198"/>
      <c r="M131" s="201" t="s">
        <v>114</v>
      </c>
      <c r="N131" s="271"/>
      <c r="O131" s="289"/>
    </row>
    <row r="132" spans="1:15" s="34" customFormat="1" ht="12.75">
      <c r="A132" s="194">
        <v>122</v>
      </c>
      <c r="B132" s="195">
        <v>38921</v>
      </c>
      <c r="C132" s="196">
        <v>0.1025462962962963</v>
      </c>
      <c r="D132" s="197">
        <v>38920.936111111114</v>
      </c>
      <c r="E132" s="198">
        <v>2453939.43588</v>
      </c>
      <c r="F132" s="198">
        <f>Лист2!I165</f>
        <v>2453939.4391165366</v>
      </c>
      <c r="G132" s="199">
        <f t="shared" si="3"/>
        <v>0.8734251298076288</v>
      </c>
      <c r="H132" s="198" t="s">
        <v>14</v>
      </c>
      <c r="I132" s="198">
        <v>10.4</v>
      </c>
      <c r="J132" s="200"/>
      <c r="K132" s="198">
        <v>3</v>
      </c>
      <c r="L132" s="198"/>
      <c r="M132" s="201" t="s">
        <v>114</v>
      </c>
      <c r="N132" s="271"/>
      <c r="O132" s="289"/>
    </row>
    <row r="133" spans="1:15" s="34" customFormat="1" ht="12.75">
      <c r="A133" s="194">
        <v>123</v>
      </c>
      <c r="B133" s="195">
        <v>38921</v>
      </c>
      <c r="C133" s="196">
        <v>0.10555555555555556</v>
      </c>
      <c r="D133" s="197">
        <v>38920.938888888886</v>
      </c>
      <c r="E133" s="198">
        <v>2453939.43889</v>
      </c>
      <c r="F133" s="198">
        <f>Лист2!I166</f>
        <v>2453939.4421265367</v>
      </c>
      <c r="G133" s="199">
        <f t="shared" si="3"/>
        <v>0.8781942778607572</v>
      </c>
      <c r="H133" s="198" t="s">
        <v>95</v>
      </c>
      <c r="I133" s="198">
        <v>10.46</v>
      </c>
      <c r="J133" s="200"/>
      <c r="K133" s="198">
        <v>4</v>
      </c>
      <c r="L133" s="198"/>
      <c r="M133" s="201" t="s">
        <v>114</v>
      </c>
      <c r="N133" s="271"/>
      <c r="O133" s="289"/>
    </row>
    <row r="134" spans="1:15" s="34" customFormat="1" ht="12.75">
      <c r="A134" s="194">
        <v>124</v>
      </c>
      <c r="B134" s="195">
        <v>38921</v>
      </c>
      <c r="C134" s="196">
        <v>0.10729166666666667</v>
      </c>
      <c r="D134" s="197">
        <v>38920.94097222222</v>
      </c>
      <c r="E134" s="198">
        <v>2453939.44062</v>
      </c>
      <c r="F134" s="198">
        <f>Лист2!I167</f>
        <v>2453939.443856537</v>
      </c>
      <c r="G134" s="199">
        <f t="shared" si="3"/>
        <v>0.8809353497854318</v>
      </c>
      <c r="H134" s="198" t="s">
        <v>95</v>
      </c>
      <c r="I134" s="198">
        <v>10.46</v>
      </c>
      <c r="J134" s="200"/>
      <c r="K134" s="198">
        <v>3.5</v>
      </c>
      <c r="L134" s="198"/>
      <c r="M134" s="201" t="s">
        <v>114</v>
      </c>
      <c r="N134" s="271"/>
      <c r="O134" s="289"/>
    </row>
    <row r="135" spans="1:15" s="34" customFormat="1" ht="12.75">
      <c r="A135" s="194">
        <v>125</v>
      </c>
      <c r="B135" s="195">
        <v>38921</v>
      </c>
      <c r="C135" s="196">
        <v>0.11180555555555556</v>
      </c>
      <c r="D135" s="197">
        <v>38920.94513888889</v>
      </c>
      <c r="E135" s="198">
        <v>2453939.44514</v>
      </c>
      <c r="F135" s="198">
        <f>Лист2!I168</f>
        <v>2453939.448376537</v>
      </c>
      <c r="G135" s="199">
        <f t="shared" si="3"/>
        <v>0.8880969937290502</v>
      </c>
      <c r="H135" s="198" t="s">
        <v>82</v>
      </c>
      <c r="I135" s="198">
        <v>10.47</v>
      </c>
      <c r="J135" s="200"/>
      <c r="K135" s="198">
        <v>3</v>
      </c>
      <c r="L135" s="198"/>
      <c r="M135" s="201" t="s">
        <v>114</v>
      </c>
      <c r="N135" s="271"/>
      <c r="O135" s="289"/>
    </row>
    <row r="136" spans="1:15" s="34" customFormat="1" ht="12.75">
      <c r="A136" s="194">
        <v>126</v>
      </c>
      <c r="B136" s="195">
        <v>38921</v>
      </c>
      <c r="C136" s="196">
        <v>0.12118055555555556</v>
      </c>
      <c r="D136" s="197">
        <v>38920.95486111111</v>
      </c>
      <c r="E136" s="198">
        <v>2453939.45451</v>
      </c>
      <c r="F136" s="198">
        <f>Лист2!I169</f>
        <v>2453939.457752272</v>
      </c>
      <c r="G136" s="199">
        <f t="shared" si="3"/>
        <v>0.9029522321643526</v>
      </c>
      <c r="H136" s="198" t="s">
        <v>26</v>
      </c>
      <c r="I136" s="198">
        <v>10.53</v>
      </c>
      <c r="J136" s="200"/>
      <c r="K136" s="198">
        <v>3</v>
      </c>
      <c r="L136" s="198" t="s">
        <v>113</v>
      </c>
      <c r="M136" s="201" t="s">
        <v>114</v>
      </c>
      <c r="N136" s="271"/>
      <c r="O136" s="289"/>
    </row>
    <row r="137" spans="1:15" s="34" customFormat="1" ht="12.75">
      <c r="A137" s="194">
        <v>127</v>
      </c>
      <c r="B137" s="195">
        <v>38921</v>
      </c>
      <c r="C137" s="196">
        <v>0.12465277777777778</v>
      </c>
      <c r="D137" s="197">
        <v>38920.958333333336</v>
      </c>
      <c r="E137" s="198">
        <v>2453939.45799</v>
      </c>
      <c r="F137" s="198">
        <f>Лист2!I170</f>
        <v>2453939.461232272</v>
      </c>
      <c r="G137" s="199">
        <f t="shared" si="3"/>
        <v>0.9084660642074596</v>
      </c>
      <c r="H137" s="198" t="s">
        <v>76</v>
      </c>
      <c r="I137" s="198">
        <v>10.55</v>
      </c>
      <c r="J137" s="200"/>
      <c r="K137" s="198">
        <v>3</v>
      </c>
      <c r="L137" s="198"/>
      <c r="M137" s="201" t="s">
        <v>114</v>
      </c>
      <c r="N137" s="271"/>
      <c r="O137" s="289"/>
    </row>
    <row r="138" spans="1:15" s="34" customFormat="1" ht="12.75">
      <c r="A138" s="194">
        <v>128</v>
      </c>
      <c r="B138" s="195">
        <v>38921</v>
      </c>
      <c r="C138" s="196">
        <v>0.1273148148148148</v>
      </c>
      <c r="D138" s="197">
        <v>38920.96041666667</v>
      </c>
      <c r="E138" s="198">
        <v>2453939.46065</v>
      </c>
      <c r="F138" s="198">
        <f>Лист2!I171</f>
        <v>2453939.4638922717</v>
      </c>
      <c r="G138" s="199">
        <f t="shared" si="3"/>
        <v>0.9126806596466395</v>
      </c>
      <c r="H138" s="198" t="s">
        <v>75</v>
      </c>
      <c r="I138" s="198">
        <v>10.56</v>
      </c>
      <c r="J138" s="200"/>
      <c r="K138" s="198">
        <v>3</v>
      </c>
      <c r="L138" s="198" t="s">
        <v>113</v>
      </c>
      <c r="M138" s="201" t="s">
        <v>114</v>
      </c>
      <c r="N138" s="271"/>
      <c r="O138" s="289"/>
    </row>
    <row r="139" spans="1:15" s="34" customFormat="1" ht="12.75">
      <c r="A139" s="194">
        <v>129</v>
      </c>
      <c r="B139" s="195">
        <v>38921</v>
      </c>
      <c r="C139" s="202">
        <v>0.13125</v>
      </c>
      <c r="D139" s="197">
        <v>38920.964583333334</v>
      </c>
      <c r="E139" s="198">
        <v>2453939.46458</v>
      </c>
      <c r="F139" s="198">
        <f>Лист2!I172</f>
        <v>2453939.467822272</v>
      </c>
      <c r="G139" s="199">
        <f t="shared" si="3"/>
        <v>0.9189074874861944</v>
      </c>
      <c r="H139" s="198" t="s">
        <v>26</v>
      </c>
      <c r="I139" s="198">
        <v>10.53</v>
      </c>
      <c r="J139" s="200"/>
      <c r="K139" s="198">
        <v>3</v>
      </c>
      <c r="L139" s="198" t="s">
        <v>113</v>
      </c>
      <c r="M139" s="201" t="s">
        <v>114</v>
      </c>
      <c r="N139" s="271"/>
      <c r="O139" s="289"/>
    </row>
    <row r="140" spans="1:15" s="34" customFormat="1" ht="12.75">
      <c r="A140" s="194">
        <v>130</v>
      </c>
      <c r="B140" s="195">
        <v>38921</v>
      </c>
      <c r="C140" s="196">
        <v>0.134375</v>
      </c>
      <c r="D140" s="197">
        <v>38920.96805555555</v>
      </c>
      <c r="E140" s="198">
        <v>2453939.46771</v>
      </c>
      <c r="F140" s="198">
        <f>Лист2!I173</f>
        <v>2453939.470952272</v>
      </c>
      <c r="G140" s="199">
        <f>(F140-$G$5)/$G$6-INT((F140-$G$5)/$G$6)</f>
        <v>0.9238667676531804</v>
      </c>
      <c r="H140" s="198" t="s">
        <v>11</v>
      </c>
      <c r="I140" s="198">
        <v>10.49</v>
      </c>
      <c r="J140" s="200"/>
      <c r="K140" s="198">
        <v>3</v>
      </c>
      <c r="L140" s="198"/>
      <c r="M140" s="201" t="s">
        <v>114</v>
      </c>
      <c r="N140" s="271"/>
      <c r="O140" s="289"/>
    </row>
    <row r="141" spans="1:15" s="34" customFormat="1" ht="12.75">
      <c r="A141" s="194">
        <v>131</v>
      </c>
      <c r="B141" s="195">
        <v>38921</v>
      </c>
      <c r="C141" s="196">
        <v>0.13923611111111112</v>
      </c>
      <c r="D141" s="197">
        <v>38920.972916666666</v>
      </c>
      <c r="E141" s="198">
        <v>2453939.47257</v>
      </c>
      <c r="F141" s="198">
        <f>Лист2!I174</f>
        <v>2453939.475812272</v>
      </c>
      <c r="G141" s="199">
        <f>(F141-$G$5)/$G$6-INT((F141-$G$5)/$G$6)</f>
        <v>0.9315671197450683</v>
      </c>
      <c r="H141" s="198" t="s">
        <v>112</v>
      </c>
      <c r="I141" s="198">
        <v>10.46</v>
      </c>
      <c r="J141" s="200"/>
      <c r="K141" s="198">
        <v>3.5</v>
      </c>
      <c r="L141" s="198" t="s">
        <v>49</v>
      </c>
      <c r="M141" s="201" t="s">
        <v>114</v>
      </c>
      <c r="N141" s="271"/>
      <c r="O141" s="289"/>
    </row>
    <row r="142" spans="1:15" s="34" customFormat="1" ht="13.5" thickBot="1">
      <c r="A142" s="203">
        <v>132</v>
      </c>
      <c r="B142" s="204">
        <v>38921</v>
      </c>
      <c r="C142" s="205">
        <v>0.14074074074074075</v>
      </c>
      <c r="D142" s="206">
        <v>38920.97430555556</v>
      </c>
      <c r="E142" s="207">
        <v>2453939.47257</v>
      </c>
      <c r="F142" s="207">
        <f>Лист2!I175</f>
        <v>2453939.475812272</v>
      </c>
      <c r="G142" s="208">
        <f>(F142-$G$5)/$G$6-INT((F142-$G$5)/$G$6)</f>
        <v>0.9315671197450683</v>
      </c>
      <c r="H142" s="207" t="s">
        <v>112</v>
      </c>
      <c r="I142" s="207">
        <v>10.46</v>
      </c>
      <c r="J142" s="209"/>
      <c r="K142" s="207">
        <v>3.5</v>
      </c>
      <c r="L142" s="207" t="s">
        <v>49</v>
      </c>
      <c r="M142" s="210" t="s">
        <v>114</v>
      </c>
      <c r="N142" s="272"/>
      <c r="O142" s="290"/>
    </row>
    <row r="143" spans="1:14" s="220" customFormat="1" ht="13.5" thickBot="1">
      <c r="A143" s="214">
        <v>133</v>
      </c>
      <c r="B143" s="215">
        <v>38922</v>
      </c>
      <c r="C143" s="216">
        <v>0.07453703703703704</v>
      </c>
      <c r="D143" s="217">
        <v>38921.907638888886</v>
      </c>
      <c r="E143" s="218">
        <v>2453940.40787</v>
      </c>
      <c r="F143" s="218">
        <f>Лист2!I176</f>
        <v>2453940.4111463726</v>
      </c>
      <c r="G143" s="235">
        <f aca="true" t="shared" si="5" ref="G143:G201">(F143-$G$5)/$G$6-INT((F143-$G$5)/$G$6)</f>
        <v>0.41354275175694966</v>
      </c>
      <c r="H143" s="218" t="s">
        <v>77</v>
      </c>
      <c r="I143" s="218">
        <v>10.2</v>
      </c>
      <c r="J143" s="219"/>
      <c r="K143" s="218">
        <v>3.5</v>
      </c>
      <c r="L143" s="218"/>
      <c r="M143" s="218" t="s">
        <v>114</v>
      </c>
      <c r="N143" s="219"/>
    </row>
    <row r="144" spans="1:15" s="34" customFormat="1" ht="12.75">
      <c r="A144" s="221">
        <v>134</v>
      </c>
      <c r="B144" s="222">
        <v>38935</v>
      </c>
      <c r="C144" s="223">
        <v>0.02326388888888889</v>
      </c>
      <c r="D144" s="224">
        <v>38934.856944444444</v>
      </c>
      <c r="E144" s="225">
        <v>2453953.3566</v>
      </c>
      <c r="F144" s="225">
        <f>Лист2!I177</f>
        <v>2453953.3602148504</v>
      </c>
      <c r="G144" s="236">
        <f t="shared" si="5"/>
        <v>0.9304937893127772</v>
      </c>
      <c r="H144" s="225" t="s">
        <v>120</v>
      </c>
      <c r="I144" s="225">
        <v>10.24</v>
      </c>
      <c r="J144" s="226"/>
      <c r="K144" s="225">
        <v>4</v>
      </c>
      <c r="L144" s="225"/>
      <c r="M144" s="225" t="s">
        <v>114</v>
      </c>
      <c r="N144" s="262">
        <v>0.38</v>
      </c>
      <c r="O144" s="259">
        <f>F153</f>
        <v>2453953.4110248503</v>
      </c>
    </row>
    <row r="145" spans="1:15" s="34" customFormat="1" ht="12.75">
      <c r="A145" s="227">
        <v>135</v>
      </c>
      <c r="B145" s="228">
        <v>38935</v>
      </c>
      <c r="C145" s="233">
        <v>0.034722222222222224</v>
      </c>
      <c r="D145" s="229">
        <v>38934.868055555555</v>
      </c>
      <c r="E145" s="227">
        <v>2453953.36806</v>
      </c>
      <c r="F145" s="227">
        <f>Лист2!I178</f>
        <v>2453953.37167485</v>
      </c>
      <c r="G145" s="237">
        <f t="shared" si="5"/>
        <v>0.948651408411024</v>
      </c>
      <c r="H145" s="227" t="s">
        <v>121</v>
      </c>
      <c r="I145" s="227">
        <v>10.27</v>
      </c>
      <c r="J145" s="230"/>
      <c r="K145" s="227">
        <v>3.5</v>
      </c>
      <c r="L145" s="227"/>
      <c r="M145" s="227" t="s">
        <v>114</v>
      </c>
      <c r="N145" s="263"/>
      <c r="O145" s="260"/>
    </row>
    <row r="146" spans="1:15" s="34" customFormat="1" ht="12.75">
      <c r="A146" s="227">
        <v>136</v>
      </c>
      <c r="B146" s="228">
        <v>38935</v>
      </c>
      <c r="C146" s="233">
        <v>0.03888888888888889</v>
      </c>
      <c r="D146" s="229">
        <v>38934.87222222222</v>
      </c>
      <c r="E146" s="227">
        <v>2453953.37222</v>
      </c>
      <c r="F146" s="227">
        <f>Лист2!I179</f>
        <v>2453953.37583485</v>
      </c>
      <c r="G146" s="237">
        <f t="shared" si="5"/>
        <v>0.9552426560128424</v>
      </c>
      <c r="H146" s="227" t="s">
        <v>122</v>
      </c>
      <c r="I146" s="227">
        <v>10.29</v>
      </c>
      <c r="J146" s="230"/>
      <c r="K146" s="227">
        <v>3</v>
      </c>
      <c r="L146" s="227"/>
      <c r="M146" s="227" t="s">
        <v>114</v>
      </c>
      <c r="N146" s="263"/>
      <c r="O146" s="260"/>
    </row>
    <row r="147" spans="1:15" s="34" customFormat="1" ht="12.75">
      <c r="A147" s="227">
        <v>137</v>
      </c>
      <c r="B147" s="228">
        <v>38935</v>
      </c>
      <c r="C147" s="233">
        <v>0.044328703703703703</v>
      </c>
      <c r="D147" s="229">
        <v>38934.87777777778</v>
      </c>
      <c r="E147" s="227">
        <v>2453953.37766</v>
      </c>
      <c r="F147" s="227">
        <f>Лист2!I180</f>
        <v>2453953.3812748506</v>
      </c>
      <c r="G147" s="237">
        <f t="shared" si="5"/>
        <v>0.9638619804807149</v>
      </c>
      <c r="H147" s="227" t="s">
        <v>123</v>
      </c>
      <c r="I147" s="227">
        <v>10.31</v>
      </c>
      <c r="J147" s="230"/>
      <c r="K147" s="227">
        <v>4</v>
      </c>
      <c r="L147" s="227"/>
      <c r="M147" s="227" t="s">
        <v>114</v>
      </c>
      <c r="N147" s="263"/>
      <c r="O147" s="260"/>
    </row>
    <row r="148" spans="1:15" s="34" customFormat="1" ht="12.75">
      <c r="A148" s="227">
        <v>138</v>
      </c>
      <c r="B148" s="228">
        <v>38935</v>
      </c>
      <c r="C148" s="233">
        <v>0.049652777777777775</v>
      </c>
      <c r="D148" s="229">
        <v>38934.88333333333</v>
      </c>
      <c r="E148" s="227">
        <v>2453953.38299</v>
      </c>
      <c r="F148" s="227">
        <f>Лист2!I181</f>
        <v>2453953.38660485</v>
      </c>
      <c r="G148" s="237">
        <f t="shared" si="5"/>
        <v>0.9723070158247538</v>
      </c>
      <c r="H148" s="227" t="s">
        <v>14</v>
      </c>
      <c r="I148" s="227">
        <v>10.4</v>
      </c>
      <c r="J148" s="230"/>
      <c r="K148" s="227">
        <v>3</v>
      </c>
      <c r="L148" s="227"/>
      <c r="M148" s="227" t="s">
        <v>114</v>
      </c>
      <c r="N148" s="263"/>
      <c r="O148" s="260"/>
    </row>
    <row r="149" spans="1:15" s="34" customFormat="1" ht="12.75">
      <c r="A149" s="227">
        <v>139</v>
      </c>
      <c r="B149" s="228">
        <v>38935</v>
      </c>
      <c r="C149" s="233">
        <v>0.05462962962962963</v>
      </c>
      <c r="D149" s="229">
        <v>38934.888194444444</v>
      </c>
      <c r="E149" s="227">
        <v>2453953.38796</v>
      </c>
      <c r="F149" s="227">
        <f>Лист2!I182</f>
        <v>2453953.3915748503</v>
      </c>
      <c r="G149" s="237">
        <f t="shared" si="5"/>
        <v>0.9801816555645928</v>
      </c>
      <c r="H149" s="227" t="s">
        <v>8</v>
      </c>
      <c r="I149" s="227">
        <v>10.46</v>
      </c>
      <c r="J149" s="230"/>
      <c r="K149" s="227">
        <v>3</v>
      </c>
      <c r="L149" s="227"/>
      <c r="M149" s="227" t="s">
        <v>114</v>
      </c>
      <c r="N149" s="263"/>
      <c r="O149" s="260"/>
    </row>
    <row r="150" spans="1:15" s="34" customFormat="1" ht="12.75">
      <c r="A150" s="227">
        <v>140</v>
      </c>
      <c r="B150" s="228">
        <v>38935</v>
      </c>
      <c r="C150" s="233">
        <v>0.05740740740740741</v>
      </c>
      <c r="D150" s="229">
        <v>38934.89097222222</v>
      </c>
      <c r="E150" s="227">
        <v>2453953.39074</v>
      </c>
      <c r="F150" s="227">
        <f>Лист2!I183</f>
        <v>2453953.3943548505</v>
      </c>
      <c r="G150" s="237">
        <f t="shared" si="5"/>
        <v>0.9845863838556852</v>
      </c>
      <c r="H150" s="227" t="s">
        <v>112</v>
      </c>
      <c r="I150" s="227">
        <v>10.46</v>
      </c>
      <c r="J150" s="230"/>
      <c r="K150" s="227">
        <v>3.5</v>
      </c>
      <c r="L150" s="227"/>
      <c r="M150" s="227" t="s">
        <v>114</v>
      </c>
      <c r="N150" s="263"/>
      <c r="O150" s="260"/>
    </row>
    <row r="151" spans="1:15" s="34" customFormat="1" ht="12.75">
      <c r="A151" s="227">
        <v>141</v>
      </c>
      <c r="B151" s="228">
        <v>38935</v>
      </c>
      <c r="C151" s="233">
        <v>0.06238425925925926</v>
      </c>
      <c r="D151" s="229">
        <v>38934.895833333336</v>
      </c>
      <c r="E151" s="227">
        <v>2453953.39572</v>
      </c>
      <c r="F151" s="227">
        <f>Лист2!I184</f>
        <v>2453953.3993348503</v>
      </c>
      <c r="G151" s="237">
        <f t="shared" si="5"/>
        <v>0.9924768673236031</v>
      </c>
      <c r="H151" s="227" t="s">
        <v>15</v>
      </c>
      <c r="I151" s="227">
        <v>10.51</v>
      </c>
      <c r="J151" s="230"/>
      <c r="K151" s="227">
        <v>3.5</v>
      </c>
      <c r="L151" s="227"/>
      <c r="M151" s="227" t="s">
        <v>114</v>
      </c>
      <c r="N151" s="263"/>
      <c r="O151" s="260"/>
    </row>
    <row r="152" spans="1:15" s="34" customFormat="1" ht="12.75">
      <c r="A152" s="227">
        <v>142</v>
      </c>
      <c r="B152" s="228">
        <v>38935</v>
      </c>
      <c r="C152" s="233">
        <v>0.06782407407407408</v>
      </c>
      <c r="D152" s="229">
        <v>38934.90138888889</v>
      </c>
      <c r="E152" s="227">
        <v>2453953.40116</v>
      </c>
      <c r="F152" s="227">
        <f>Лист2!I185</f>
        <v>2453953.4047748502</v>
      </c>
      <c r="G152" s="237">
        <f t="shared" si="5"/>
        <v>0.001096191053647999</v>
      </c>
      <c r="H152" s="227" t="s">
        <v>76</v>
      </c>
      <c r="I152" s="227">
        <v>10.55</v>
      </c>
      <c r="J152" s="230"/>
      <c r="K152" s="227">
        <v>4</v>
      </c>
      <c r="L152" s="227"/>
      <c r="M152" s="227" t="s">
        <v>114</v>
      </c>
      <c r="N152" s="263"/>
      <c r="O152" s="260"/>
    </row>
    <row r="153" spans="1:15" s="34" customFormat="1" ht="12.75">
      <c r="A153" s="227">
        <v>143</v>
      </c>
      <c r="B153" s="228">
        <v>38935</v>
      </c>
      <c r="C153" s="233">
        <v>0.07407407407407407</v>
      </c>
      <c r="D153" s="229">
        <v>38934.907638888886</v>
      </c>
      <c r="E153" s="227">
        <v>2453953.40741</v>
      </c>
      <c r="F153" s="227">
        <f>Лист2!I186</f>
        <v>2453953.4110248503</v>
      </c>
      <c r="G153" s="237">
        <f t="shared" si="5"/>
        <v>0.010998906921940943</v>
      </c>
      <c r="H153" s="227" t="s">
        <v>75</v>
      </c>
      <c r="I153" s="227">
        <v>10.56</v>
      </c>
      <c r="J153" s="230"/>
      <c r="K153" s="227">
        <v>3.5</v>
      </c>
      <c r="L153" s="227"/>
      <c r="M153" s="227" t="s">
        <v>114</v>
      </c>
      <c r="N153" s="263"/>
      <c r="O153" s="260"/>
    </row>
    <row r="154" spans="1:15" s="34" customFormat="1" ht="12.75">
      <c r="A154" s="227">
        <v>144</v>
      </c>
      <c r="B154" s="228">
        <v>38935</v>
      </c>
      <c r="C154" s="233">
        <v>0.07847222222222222</v>
      </c>
      <c r="D154" s="229">
        <v>38934.91180555556</v>
      </c>
      <c r="E154" s="227">
        <v>2453953.41181</v>
      </c>
      <c r="F154" s="227">
        <f>Лист2!I187</f>
        <v>2453953.4154248503</v>
      </c>
      <c r="G154" s="237">
        <f t="shared" si="5"/>
        <v>0.017970418751474426</v>
      </c>
      <c r="H154" s="227" t="s">
        <v>26</v>
      </c>
      <c r="I154" s="227">
        <v>10.53</v>
      </c>
      <c r="J154" s="230"/>
      <c r="K154" s="227">
        <v>3</v>
      </c>
      <c r="L154" s="227" t="s">
        <v>18</v>
      </c>
      <c r="M154" s="227" t="s">
        <v>114</v>
      </c>
      <c r="N154" s="263"/>
      <c r="O154" s="260"/>
    </row>
    <row r="155" spans="1:15" s="34" customFormat="1" ht="12.75">
      <c r="A155" s="227">
        <v>145</v>
      </c>
      <c r="B155" s="228">
        <v>38935</v>
      </c>
      <c r="C155" s="233">
        <v>0.08148148148148149</v>
      </c>
      <c r="D155" s="229">
        <v>38934.91458333333</v>
      </c>
      <c r="E155" s="227">
        <v>2453953.41481</v>
      </c>
      <c r="F155" s="227">
        <f>Лист2!I188</f>
        <v>2453953.4184248503</v>
      </c>
      <c r="G155" s="237">
        <f t="shared" si="5"/>
        <v>0.022723722338923835</v>
      </c>
      <c r="H155" s="227" t="s">
        <v>15</v>
      </c>
      <c r="I155" s="227">
        <v>10.51</v>
      </c>
      <c r="J155" s="230"/>
      <c r="K155" s="227">
        <v>3</v>
      </c>
      <c r="L155" s="227" t="s">
        <v>18</v>
      </c>
      <c r="M155" s="227" t="s">
        <v>114</v>
      </c>
      <c r="N155" s="263"/>
      <c r="O155" s="260"/>
    </row>
    <row r="156" spans="1:15" s="34" customFormat="1" ht="12.75">
      <c r="A156" s="227">
        <v>146</v>
      </c>
      <c r="B156" s="228">
        <v>38935</v>
      </c>
      <c r="C156" s="233">
        <v>0.0875</v>
      </c>
      <c r="D156" s="229">
        <v>38934.92083333333</v>
      </c>
      <c r="E156" s="227">
        <v>2453953.42083</v>
      </c>
      <c r="F156" s="227">
        <f>Лист2!I189</f>
        <v>2453953.4244448505</v>
      </c>
      <c r="G156" s="237">
        <f t="shared" si="5"/>
        <v>0.032262018444953355</v>
      </c>
      <c r="H156" s="227" t="s">
        <v>11</v>
      </c>
      <c r="I156" s="227">
        <v>10.49</v>
      </c>
      <c r="J156" s="230"/>
      <c r="K156" s="227">
        <v>3</v>
      </c>
      <c r="L156" s="227" t="s">
        <v>18</v>
      </c>
      <c r="M156" s="227" t="s">
        <v>114</v>
      </c>
      <c r="N156" s="263"/>
      <c r="O156" s="260"/>
    </row>
    <row r="157" spans="1:15" s="34" customFormat="1" ht="12.75">
      <c r="A157" s="227">
        <v>147</v>
      </c>
      <c r="B157" s="228">
        <v>38935</v>
      </c>
      <c r="C157" s="233">
        <v>0.0920138888888889</v>
      </c>
      <c r="D157" s="229">
        <v>38935.92569444444</v>
      </c>
      <c r="E157" s="227">
        <v>2453953.42535</v>
      </c>
      <c r="F157" s="227">
        <f>Лист2!I190</f>
        <v>2453953.4289648505</v>
      </c>
      <c r="G157" s="237">
        <f t="shared" si="5"/>
        <v>0.039423662388571756</v>
      </c>
      <c r="H157" s="227" t="s">
        <v>82</v>
      </c>
      <c r="I157" s="227">
        <v>10.47</v>
      </c>
      <c r="J157" s="230"/>
      <c r="K157" s="227">
        <v>3.5</v>
      </c>
      <c r="L157" s="227" t="s">
        <v>18</v>
      </c>
      <c r="M157" s="227" t="s">
        <v>114</v>
      </c>
      <c r="N157" s="263"/>
      <c r="O157" s="260"/>
    </row>
    <row r="158" spans="1:15" s="34" customFormat="1" ht="12.75">
      <c r="A158" s="227">
        <v>148</v>
      </c>
      <c r="B158" s="228">
        <v>38935</v>
      </c>
      <c r="C158" s="233">
        <v>0.09780092592592593</v>
      </c>
      <c r="D158" s="229">
        <v>38934.93125</v>
      </c>
      <c r="E158" s="227">
        <v>2453953.43113</v>
      </c>
      <c r="F158" s="227">
        <f>Лист2!I191</f>
        <v>2453953.4347448503</v>
      </c>
      <c r="G158" s="237">
        <f t="shared" si="5"/>
        <v>0.04858169352905861</v>
      </c>
      <c r="H158" s="227" t="s">
        <v>8</v>
      </c>
      <c r="I158" s="227">
        <v>10.46</v>
      </c>
      <c r="J158" s="230"/>
      <c r="K158" s="227">
        <v>2.5</v>
      </c>
      <c r="L158" s="227" t="s">
        <v>18</v>
      </c>
      <c r="M158" s="227" t="s">
        <v>114</v>
      </c>
      <c r="N158" s="263"/>
      <c r="O158" s="260"/>
    </row>
    <row r="159" spans="1:15" s="34" customFormat="1" ht="12.75">
      <c r="A159" s="227">
        <v>149</v>
      </c>
      <c r="B159" s="228">
        <v>38935</v>
      </c>
      <c r="C159" s="233">
        <v>0.10358796296296297</v>
      </c>
      <c r="D159" s="229">
        <v>38935.93680555555</v>
      </c>
      <c r="E159" s="227">
        <v>2453953.43692</v>
      </c>
      <c r="F159" s="227">
        <f>Лист2!I192</f>
        <v>2453953.44053485</v>
      </c>
      <c r="G159" s="237">
        <f t="shared" si="5"/>
        <v>0.057755569135224505</v>
      </c>
      <c r="H159" s="227" t="s">
        <v>124</v>
      </c>
      <c r="I159" s="227">
        <v>10.35</v>
      </c>
      <c r="J159" s="230"/>
      <c r="K159" s="227">
        <v>4</v>
      </c>
      <c r="L159" s="227" t="s">
        <v>18</v>
      </c>
      <c r="M159" s="227" t="s">
        <v>114</v>
      </c>
      <c r="N159" s="263"/>
      <c r="O159" s="260"/>
    </row>
    <row r="160" spans="1:15" s="34" customFormat="1" ht="12.75">
      <c r="A160" s="227">
        <v>150</v>
      </c>
      <c r="B160" s="228">
        <v>38935</v>
      </c>
      <c r="C160" s="233">
        <v>0.10636574074074073</v>
      </c>
      <c r="D160" s="229">
        <v>38934.93958333333</v>
      </c>
      <c r="E160" s="227">
        <v>2453953.4397</v>
      </c>
      <c r="F160" s="227">
        <f>Лист2!I193</f>
        <v>2453953.4433148503</v>
      </c>
      <c r="G160" s="237">
        <f t="shared" si="5"/>
        <v>0.06216029742608953</v>
      </c>
      <c r="H160" s="227" t="s">
        <v>22</v>
      </c>
      <c r="I160" s="227">
        <v>10.33</v>
      </c>
      <c r="J160" s="230"/>
      <c r="K160" s="227">
        <v>3.5</v>
      </c>
      <c r="L160" s="227" t="s">
        <v>18</v>
      </c>
      <c r="M160" s="227" t="s">
        <v>114</v>
      </c>
      <c r="N160" s="263"/>
      <c r="O160" s="260"/>
    </row>
    <row r="161" spans="1:15" s="34" customFormat="1" ht="12.75">
      <c r="A161" s="227">
        <v>151</v>
      </c>
      <c r="B161" s="228">
        <v>38935</v>
      </c>
      <c r="C161" s="233">
        <v>0.11354166666666667</v>
      </c>
      <c r="D161" s="229">
        <v>38935.947222222225</v>
      </c>
      <c r="E161" s="227">
        <v>2453953.44687</v>
      </c>
      <c r="F161" s="227">
        <f>Лист2!I194</f>
        <v>2453953.4504848504</v>
      </c>
      <c r="G161" s="237">
        <f t="shared" si="5"/>
        <v>0.073520693080809</v>
      </c>
      <c r="H161" s="227" t="s">
        <v>120</v>
      </c>
      <c r="I161" s="227">
        <v>10.24</v>
      </c>
      <c r="J161" s="230"/>
      <c r="K161" s="227">
        <v>3.5</v>
      </c>
      <c r="L161" s="227"/>
      <c r="M161" s="227" t="s">
        <v>114</v>
      </c>
      <c r="N161" s="263"/>
      <c r="O161" s="260"/>
    </row>
    <row r="162" spans="1:15" s="34" customFormat="1" ht="13.5" thickBot="1">
      <c r="A162" s="231">
        <v>152</v>
      </c>
      <c r="B162" s="228">
        <v>38935</v>
      </c>
      <c r="C162" s="234">
        <v>0.12060185185185185</v>
      </c>
      <c r="D162" s="229">
        <v>38934.95416666667</v>
      </c>
      <c r="E162" s="231">
        <v>2453953.45394</v>
      </c>
      <c r="F162" s="231">
        <f>Лист2!I195</f>
        <v>2453953.457560585</v>
      </c>
      <c r="G162" s="238">
        <f t="shared" si="5"/>
        <v>0.08473173094330377</v>
      </c>
      <c r="H162" s="227" t="s">
        <v>120</v>
      </c>
      <c r="I162" s="231">
        <v>10.24</v>
      </c>
      <c r="J162" s="232"/>
      <c r="K162" s="231">
        <v>3</v>
      </c>
      <c r="L162" s="231"/>
      <c r="M162" s="227" t="s">
        <v>114</v>
      </c>
      <c r="N162" s="264"/>
      <c r="O162" s="261"/>
    </row>
    <row r="163" spans="1:15" s="34" customFormat="1" ht="12.75">
      <c r="A163" s="56">
        <v>153</v>
      </c>
      <c r="B163" s="240">
        <v>38940</v>
      </c>
      <c r="C163" s="241">
        <v>0.08518518518518518</v>
      </c>
      <c r="D163" s="242">
        <v>38939.91875</v>
      </c>
      <c r="E163" s="56">
        <v>2453958.41852</v>
      </c>
      <c r="F163" s="56">
        <f>Лист2!I196</f>
        <v>2453958.422218293</v>
      </c>
      <c r="G163" s="57">
        <f t="shared" si="5"/>
        <v>0.9509067603680705</v>
      </c>
      <c r="H163" s="56" t="s">
        <v>121</v>
      </c>
      <c r="I163" s="56">
        <v>10.27</v>
      </c>
      <c r="J163" s="243"/>
      <c r="K163" s="56">
        <v>3.5</v>
      </c>
      <c r="L163" s="56" t="s">
        <v>131</v>
      </c>
      <c r="M163" s="198" t="s">
        <v>114</v>
      </c>
      <c r="N163" s="285">
        <v>0.3</v>
      </c>
      <c r="O163" s="259">
        <f>F171</f>
        <v>2453958.4564724686</v>
      </c>
    </row>
    <row r="164" spans="1:15" s="34" customFormat="1" ht="12.75">
      <c r="A164" s="56">
        <v>154</v>
      </c>
      <c r="B164" s="240">
        <v>38940</v>
      </c>
      <c r="C164" s="241">
        <v>0.08946759259259258</v>
      </c>
      <c r="D164" s="242">
        <v>38939.92291666667</v>
      </c>
      <c r="E164" s="56">
        <v>2453958.4228</v>
      </c>
      <c r="F164" s="56">
        <f>Лист2!I197</f>
        <v>2453958.426498293</v>
      </c>
      <c r="G164" s="57">
        <f t="shared" si="5"/>
        <v>0.9576881400837465</v>
      </c>
      <c r="H164" s="56" t="s">
        <v>121</v>
      </c>
      <c r="I164" s="56">
        <v>10.27</v>
      </c>
      <c r="J164" s="243"/>
      <c r="K164" s="56">
        <v>3</v>
      </c>
      <c r="L164" s="56" t="s">
        <v>131</v>
      </c>
      <c r="M164" s="198" t="s">
        <v>114</v>
      </c>
      <c r="N164" s="286"/>
      <c r="O164" s="260"/>
    </row>
    <row r="165" spans="1:15" s="34" customFormat="1" ht="12.75">
      <c r="A165" s="56">
        <v>155</v>
      </c>
      <c r="B165" s="240">
        <v>38940</v>
      </c>
      <c r="C165" s="241">
        <v>0.09560185185185184</v>
      </c>
      <c r="D165" s="242">
        <v>38939.92916666667</v>
      </c>
      <c r="E165" s="56">
        <v>2453958.42894</v>
      </c>
      <c r="F165" s="56">
        <f>Лист2!I198</f>
        <v>2453958.432638293</v>
      </c>
      <c r="G165" s="57">
        <f t="shared" si="5"/>
        <v>0.9674165683040883</v>
      </c>
      <c r="H165" s="56" t="s">
        <v>122</v>
      </c>
      <c r="I165" s="56">
        <v>10.29</v>
      </c>
      <c r="J165" s="243"/>
      <c r="K165" s="56">
        <v>3.5</v>
      </c>
      <c r="L165" s="56" t="s">
        <v>131</v>
      </c>
      <c r="M165" s="198" t="s">
        <v>114</v>
      </c>
      <c r="N165" s="286"/>
      <c r="O165" s="260"/>
    </row>
    <row r="166" spans="1:15" s="34" customFormat="1" ht="12.75">
      <c r="A166" s="56">
        <v>156</v>
      </c>
      <c r="B166" s="240">
        <v>38940</v>
      </c>
      <c r="C166" s="241">
        <v>0.09988425925925926</v>
      </c>
      <c r="D166" s="242">
        <v>38939.933333333334</v>
      </c>
      <c r="E166" s="56">
        <v>2453958.43322</v>
      </c>
      <c r="F166" s="56">
        <f>Лист2!I199</f>
        <v>2453958.436918293</v>
      </c>
      <c r="G166" s="57">
        <f t="shared" si="5"/>
        <v>0.9741979480195369</v>
      </c>
      <c r="H166" s="56" t="s">
        <v>14</v>
      </c>
      <c r="I166" s="56">
        <v>10.4</v>
      </c>
      <c r="J166" s="243"/>
      <c r="K166" s="56">
        <v>3.5</v>
      </c>
      <c r="L166" s="56" t="s">
        <v>131</v>
      </c>
      <c r="M166" s="198" t="s">
        <v>114</v>
      </c>
      <c r="N166" s="286"/>
      <c r="O166" s="260"/>
    </row>
    <row r="167" spans="1:15" s="34" customFormat="1" ht="12.75">
      <c r="A167" s="56">
        <v>157</v>
      </c>
      <c r="B167" s="240">
        <v>38940</v>
      </c>
      <c r="C167" s="241">
        <v>0.10428240740740741</v>
      </c>
      <c r="D167" s="242">
        <v>38939.9375</v>
      </c>
      <c r="E167" s="56">
        <v>2453958.43762</v>
      </c>
      <c r="F167" s="56">
        <f>Лист2!I200</f>
        <v>2453958.441318293</v>
      </c>
      <c r="G167" s="57">
        <f t="shared" si="5"/>
        <v>0.9811694598492977</v>
      </c>
      <c r="H167" s="56" t="s">
        <v>33</v>
      </c>
      <c r="I167" s="56">
        <v>10.44</v>
      </c>
      <c r="J167" s="243"/>
      <c r="K167" s="56">
        <v>3</v>
      </c>
      <c r="L167" s="56" t="s">
        <v>131</v>
      </c>
      <c r="M167" s="198" t="s">
        <v>114</v>
      </c>
      <c r="N167" s="286"/>
      <c r="O167" s="260"/>
    </row>
    <row r="168" spans="1:15" s="34" customFormat="1" ht="12.75">
      <c r="A168" s="56">
        <v>158</v>
      </c>
      <c r="B168" s="240">
        <v>38940</v>
      </c>
      <c r="C168" s="241">
        <v>0.10844907407407407</v>
      </c>
      <c r="D168" s="242">
        <v>38939.941666666666</v>
      </c>
      <c r="E168" s="56">
        <v>2453958.44178</v>
      </c>
      <c r="F168" s="56">
        <f>Лист2!I201</f>
        <v>2453958.445478293</v>
      </c>
      <c r="G168" s="57">
        <f t="shared" si="5"/>
        <v>0.9877607074508887</v>
      </c>
      <c r="H168" s="56" t="s">
        <v>112</v>
      </c>
      <c r="I168" s="56">
        <v>10.46</v>
      </c>
      <c r="J168" s="243"/>
      <c r="K168" s="56">
        <v>4</v>
      </c>
      <c r="L168" s="56" t="s">
        <v>131</v>
      </c>
      <c r="M168" s="198" t="s">
        <v>114</v>
      </c>
      <c r="N168" s="286"/>
      <c r="O168" s="260"/>
    </row>
    <row r="169" spans="1:15" s="34" customFormat="1" ht="12.75">
      <c r="A169" s="56">
        <v>159</v>
      </c>
      <c r="B169" s="240">
        <v>38940</v>
      </c>
      <c r="C169" s="241">
        <v>0.11145833333333333</v>
      </c>
      <c r="D169" s="242">
        <v>38939.94513888889</v>
      </c>
      <c r="E169" s="56">
        <v>2453958.44479</v>
      </c>
      <c r="F169" s="56">
        <f>Лист2!I202</f>
        <v>2453958.448488293</v>
      </c>
      <c r="G169" s="57">
        <f t="shared" si="5"/>
        <v>0.9925298555040172</v>
      </c>
      <c r="H169" s="56" t="s">
        <v>95</v>
      </c>
      <c r="I169" s="56">
        <v>10.46</v>
      </c>
      <c r="J169" s="243"/>
      <c r="K169" s="56">
        <v>3</v>
      </c>
      <c r="L169" s="56" t="s">
        <v>132</v>
      </c>
      <c r="M169" s="198" t="s">
        <v>114</v>
      </c>
      <c r="N169" s="286"/>
      <c r="O169" s="260"/>
    </row>
    <row r="170" spans="1:15" s="34" customFormat="1" ht="12.75">
      <c r="A170" s="56">
        <v>160</v>
      </c>
      <c r="B170" s="240">
        <v>38940</v>
      </c>
      <c r="C170" s="241">
        <v>0.11539351851851852</v>
      </c>
      <c r="D170" s="242">
        <v>38939.94861111111</v>
      </c>
      <c r="E170" s="56">
        <v>2453958.44873</v>
      </c>
      <c r="F170" s="56">
        <f>Лист2!I203</f>
        <v>2453958.452428293</v>
      </c>
      <c r="G170" s="57">
        <f t="shared" si="5"/>
        <v>0.998772527071651</v>
      </c>
      <c r="H170" s="56" t="s">
        <v>125</v>
      </c>
      <c r="I170" s="56">
        <v>10.47</v>
      </c>
      <c r="J170" s="243"/>
      <c r="K170" s="56">
        <v>3.5</v>
      </c>
      <c r="L170" s="56" t="s">
        <v>132</v>
      </c>
      <c r="M170" s="198" t="s">
        <v>114</v>
      </c>
      <c r="N170" s="286"/>
      <c r="O170" s="260"/>
    </row>
    <row r="171" spans="1:15" s="34" customFormat="1" ht="12.75">
      <c r="A171" s="56">
        <v>161</v>
      </c>
      <c r="B171" s="240">
        <v>38940</v>
      </c>
      <c r="C171" s="244">
        <v>0.11944444444444445</v>
      </c>
      <c r="D171" s="242">
        <v>38939.95277777778</v>
      </c>
      <c r="E171" s="56">
        <v>2453958.45278</v>
      </c>
      <c r="F171" s="56">
        <f>Лист2!I204</f>
        <v>2453958.4564724686</v>
      </c>
      <c r="G171" s="57">
        <f t="shared" si="5"/>
        <v>0.0051802584998768</v>
      </c>
      <c r="H171" s="56" t="s">
        <v>126</v>
      </c>
      <c r="I171" s="56">
        <v>10.48</v>
      </c>
      <c r="J171" s="243"/>
      <c r="K171" s="56">
        <v>2.5</v>
      </c>
      <c r="L171" s="56" t="s">
        <v>132</v>
      </c>
      <c r="M171" s="198" t="s">
        <v>114</v>
      </c>
      <c r="N171" s="286"/>
      <c r="O171" s="260"/>
    </row>
    <row r="172" spans="1:15" s="34" customFormat="1" ht="12.75">
      <c r="A172" s="56">
        <v>162</v>
      </c>
      <c r="B172" s="240">
        <v>38940</v>
      </c>
      <c r="C172" s="244">
        <v>0.12280092592592594</v>
      </c>
      <c r="D172" s="242">
        <v>38939.955555555556</v>
      </c>
      <c r="E172" s="56">
        <v>2453958.45613</v>
      </c>
      <c r="F172" s="56">
        <f>Лист2!I205</f>
        <v>2453958.4598224685</v>
      </c>
      <c r="G172" s="57">
        <f t="shared" si="5"/>
        <v>0.010488113963219803</v>
      </c>
      <c r="H172" s="56" t="s">
        <v>126</v>
      </c>
      <c r="I172" s="56">
        <v>10.48</v>
      </c>
      <c r="J172" s="243"/>
      <c r="K172" s="56">
        <v>3</v>
      </c>
      <c r="L172" s="56" t="s">
        <v>132</v>
      </c>
      <c r="M172" s="198" t="s">
        <v>114</v>
      </c>
      <c r="N172" s="286"/>
      <c r="O172" s="260"/>
    </row>
    <row r="173" spans="1:15" s="34" customFormat="1" ht="12.75">
      <c r="A173" s="56">
        <v>163</v>
      </c>
      <c r="B173" s="240">
        <v>38940</v>
      </c>
      <c r="C173" s="241">
        <v>0.1267361111111111</v>
      </c>
      <c r="D173" s="242">
        <v>38939.96041666667</v>
      </c>
      <c r="E173" s="56">
        <v>2453958.46007</v>
      </c>
      <c r="F173" s="56">
        <f>Лист2!I206</f>
        <v>2453958.4637624687</v>
      </c>
      <c r="G173" s="57">
        <f t="shared" si="5"/>
        <v>0.016730786268681186</v>
      </c>
      <c r="H173" s="56" t="s">
        <v>125</v>
      </c>
      <c r="I173" s="56">
        <v>10.47</v>
      </c>
      <c r="J173" s="243"/>
      <c r="K173" s="56">
        <v>3</v>
      </c>
      <c r="L173" s="56" t="s">
        <v>132</v>
      </c>
      <c r="M173" s="198" t="s">
        <v>114</v>
      </c>
      <c r="N173" s="286"/>
      <c r="O173" s="260"/>
    </row>
    <row r="174" spans="1:15" s="34" customFormat="1" ht="12.75">
      <c r="A174" s="56">
        <v>164</v>
      </c>
      <c r="B174" s="240">
        <v>38940</v>
      </c>
      <c r="C174" s="241">
        <v>0.1300925925925926</v>
      </c>
      <c r="D174" s="242">
        <v>38939.96319444444</v>
      </c>
      <c r="E174" s="56">
        <v>2453958.46343</v>
      </c>
      <c r="F174" s="56">
        <f>Лист2!I207</f>
        <v>2453958.4671224686</v>
      </c>
      <c r="G174" s="57">
        <f t="shared" si="5"/>
        <v>0.0220544861979306</v>
      </c>
      <c r="H174" s="56" t="s">
        <v>127</v>
      </c>
      <c r="I174" s="56">
        <v>10.46</v>
      </c>
      <c r="J174" s="243"/>
      <c r="K174" s="56">
        <v>3</v>
      </c>
      <c r="L174" s="56" t="s">
        <v>132</v>
      </c>
      <c r="M174" s="198" t="s">
        <v>114</v>
      </c>
      <c r="N174" s="286"/>
      <c r="O174" s="260"/>
    </row>
    <row r="175" spans="1:15" s="34" customFormat="1" ht="12.75">
      <c r="A175" s="56">
        <v>165</v>
      </c>
      <c r="B175" s="240">
        <v>38940</v>
      </c>
      <c r="C175" s="241">
        <v>0.1346064814814815</v>
      </c>
      <c r="D175" s="242">
        <v>38939.96805555555</v>
      </c>
      <c r="E175" s="56">
        <v>2453958.46794</v>
      </c>
      <c r="F175" s="56">
        <f>Лист2!I208</f>
        <v>2453958.4716324685</v>
      </c>
      <c r="G175" s="57">
        <f t="shared" si="5"/>
        <v>0.02920028567564259</v>
      </c>
      <c r="H175" s="56" t="s">
        <v>128</v>
      </c>
      <c r="I175" s="56">
        <v>10.45</v>
      </c>
      <c r="J175" s="243"/>
      <c r="K175" s="56">
        <v>2.5</v>
      </c>
      <c r="L175" s="56" t="s">
        <v>132</v>
      </c>
      <c r="M175" s="198" t="s">
        <v>114</v>
      </c>
      <c r="N175" s="286"/>
      <c r="O175" s="260"/>
    </row>
    <row r="176" spans="1:15" s="34" customFormat="1" ht="12.75">
      <c r="A176" s="56">
        <v>166</v>
      </c>
      <c r="B176" s="240">
        <v>38940</v>
      </c>
      <c r="C176" s="241">
        <v>0.1383101851851852</v>
      </c>
      <c r="D176" s="242">
        <v>38939.97152777778</v>
      </c>
      <c r="E176" s="56">
        <v>2453958.47164</v>
      </c>
      <c r="F176" s="56">
        <f>Лист2!I209</f>
        <v>2453958.4753324687</v>
      </c>
      <c r="G176" s="57">
        <f t="shared" si="5"/>
        <v>0.03506269375293414</v>
      </c>
      <c r="H176" s="56" t="s">
        <v>129</v>
      </c>
      <c r="I176" s="56">
        <v>10.43</v>
      </c>
      <c r="J176" s="243"/>
      <c r="K176" s="56">
        <v>3</v>
      </c>
      <c r="L176" s="56" t="s">
        <v>132</v>
      </c>
      <c r="M176" s="198" t="s">
        <v>114</v>
      </c>
      <c r="N176" s="286"/>
      <c r="O176" s="260"/>
    </row>
    <row r="177" spans="1:15" s="34" customFormat="1" ht="12.75">
      <c r="A177" s="56">
        <v>167</v>
      </c>
      <c r="B177" s="240">
        <v>38940</v>
      </c>
      <c r="C177" s="241">
        <v>0.14502314814814815</v>
      </c>
      <c r="D177" s="242">
        <v>38939.978472222225</v>
      </c>
      <c r="E177" s="56">
        <v>2453958.47836</v>
      </c>
      <c r="F177" s="56">
        <f>Лист2!I210</f>
        <v>2453958.4820524687</v>
      </c>
      <c r="G177" s="57">
        <f t="shared" si="5"/>
        <v>0.04571009361143297</v>
      </c>
      <c r="H177" s="56" t="s">
        <v>129</v>
      </c>
      <c r="I177" s="56">
        <v>10.43</v>
      </c>
      <c r="J177" s="243"/>
      <c r="K177" s="56">
        <v>3.5</v>
      </c>
      <c r="L177" s="56" t="s">
        <v>132</v>
      </c>
      <c r="M177" s="198" t="s">
        <v>114</v>
      </c>
      <c r="N177" s="286"/>
      <c r="O177" s="260"/>
    </row>
    <row r="178" spans="1:15" s="34" customFormat="1" ht="12.75">
      <c r="A178" s="56">
        <v>168</v>
      </c>
      <c r="B178" s="240">
        <v>38940</v>
      </c>
      <c r="C178" s="241">
        <v>0.1482638888888889</v>
      </c>
      <c r="D178" s="242">
        <v>38939.981944444444</v>
      </c>
      <c r="E178" s="56">
        <v>2453958.4816</v>
      </c>
      <c r="F178" s="56">
        <f>Лист2!I211</f>
        <v>2453958.4852924687</v>
      </c>
      <c r="G178" s="57">
        <f t="shared" si="5"/>
        <v>0.050843661426597464</v>
      </c>
      <c r="H178" s="56" t="s">
        <v>14</v>
      </c>
      <c r="I178" s="56">
        <v>10.4</v>
      </c>
      <c r="J178" s="243"/>
      <c r="K178" s="56">
        <v>3.5</v>
      </c>
      <c r="L178" s="56" t="s">
        <v>132</v>
      </c>
      <c r="M178" s="198" t="s">
        <v>114</v>
      </c>
      <c r="N178" s="286"/>
      <c r="O178" s="260"/>
    </row>
    <row r="179" spans="1:15" s="34" customFormat="1" ht="12.75">
      <c r="A179" s="56">
        <v>169</v>
      </c>
      <c r="B179" s="240">
        <v>38940</v>
      </c>
      <c r="C179" s="241">
        <v>0.1537037037037037</v>
      </c>
      <c r="D179" s="242">
        <v>38939.986805555556</v>
      </c>
      <c r="E179" s="56">
        <v>2453958.48704</v>
      </c>
      <c r="F179" s="56">
        <f>Лист2!I212</f>
        <v>2453958.4907324687</v>
      </c>
      <c r="G179" s="57">
        <f t="shared" si="5"/>
        <v>0.05946298515664239</v>
      </c>
      <c r="H179" s="56" t="s">
        <v>14</v>
      </c>
      <c r="I179" s="56">
        <v>10.4</v>
      </c>
      <c r="J179" s="243"/>
      <c r="K179" s="56">
        <v>2.5</v>
      </c>
      <c r="L179" s="56" t="s">
        <v>132</v>
      </c>
      <c r="M179" s="198" t="s">
        <v>114</v>
      </c>
      <c r="N179" s="286"/>
      <c r="O179" s="260"/>
    </row>
    <row r="180" spans="1:15" s="34" customFormat="1" ht="12.75">
      <c r="A180" s="56">
        <v>170</v>
      </c>
      <c r="B180" s="240">
        <v>38940</v>
      </c>
      <c r="C180" s="241">
        <v>0.1599537037037037</v>
      </c>
      <c r="D180" s="242">
        <v>38939.993055555555</v>
      </c>
      <c r="E180" s="56">
        <v>2453958.49329</v>
      </c>
      <c r="F180" s="56">
        <f>Лист2!I213</f>
        <v>2453958.4969824688</v>
      </c>
      <c r="G180" s="57">
        <f t="shared" si="5"/>
        <v>0.06936570102516271</v>
      </c>
      <c r="H180" s="56" t="s">
        <v>122</v>
      </c>
      <c r="I180" s="56">
        <v>10.29</v>
      </c>
      <c r="J180" s="243"/>
      <c r="K180" s="56">
        <v>3</v>
      </c>
      <c r="L180" s="56" t="s">
        <v>132</v>
      </c>
      <c r="M180" s="198" t="s">
        <v>114</v>
      </c>
      <c r="N180" s="286"/>
      <c r="O180" s="260"/>
    </row>
    <row r="181" spans="1:15" s="34" customFormat="1" ht="12.75">
      <c r="A181" s="56">
        <v>171</v>
      </c>
      <c r="B181" s="240">
        <v>38940</v>
      </c>
      <c r="C181" s="241">
        <v>0.16469907407407405</v>
      </c>
      <c r="D181" s="242">
        <v>38939.99791666667</v>
      </c>
      <c r="E181" s="56">
        <v>2453958.49803</v>
      </c>
      <c r="F181" s="56">
        <f>Лист2!I214</f>
        <v>2453958.5017224685</v>
      </c>
      <c r="G181" s="57">
        <f t="shared" si="5"/>
        <v>0.07687592026513812</v>
      </c>
      <c r="H181" s="56" t="s">
        <v>130</v>
      </c>
      <c r="I181" s="56">
        <v>10.18</v>
      </c>
      <c r="J181" s="243"/>
      <c r="K181" s="56">
        <v>3.5</v>
      </c>
      <c r="L181" s="56" t="s">
        <v>132</v>
      </c>
      <c r="M181" s="198" t="s">
        <v>114</v>
      </c>
      <c r="N181" s="286"/>
      <c r="O181" s="261"/>
    </row>
    <row r="182" spans="1:15" ht="12.75">
      <c r="A182" s="249">
        <v>172</v>
      </c>
      <c r="B182" s="250">
        <v>38984</v>
      </c>
      <c r="C182" s="251">
        <v>0.8988425925925926</v>
      </c>
      <c r="D182" s="252">
        <v>38984.731944444444</v>
      </c>
      <c r="E182" s="249">
        <v>2454003.23218</v>
      </c>
      <c r="F182" s="249">
        <f>Лист2!I215</f>
        <v>2454003.2354590003</v>
      </c>
      <c r="G182" s="253">
        <f t="shared" si="5"/>
        <v>0.9545520805606884</v>
      </c>
      <c r="H182" s="249" t="s">
        <v>112</v>
      </c>
      <c r="I182" s="249">
        <v>10.46</v>
      </c>
      <c r="J182" s="254"/>
      <c r="K182" s="249">
        <v>3</v>
      </c>
      <c r="L182" s="249" t="s">
        <v>49</v>
      </c>
      <c r="M182" s="255" t="s">
        <v>114</v>
      </c>
      <c r="N182" s="282">
        <v>0.97</v>
      </c>
      <c r="O182" s="283">
        <f>E191</f>
        <v>2454003.2706</v>
      </c>
    </row>
    <row r="183" spans="1:15" ht="12.75">
      <c r="A183" s="249">
        <v>173</v>
      </c>
      <c r="B183" s="250">
        <v>38984</v>
      </c>
      <c r="C183" s="251">
        <v>0.904050925925926</v>
      </c>
      <c r="D183" s="252">
        <v>38984.7375</v>
      </c>
      <c r="E183" s="249">
        <v>2454003.23738</v>
      </c>
      <c r="F183" s="249">
        <f>Лист2!I216</f>
        <v>2454003.2406590004</v>
      </c>
      <c r="G183" s="253">
        <f t="shared" si="5"/>
        <v>0.9627911400627909</v>
      </c>
      <c r="H183" s="249" t="s">
        <v>26</v>
      </c>
      <c r="I183" s="249">
        <v>10.53</v>
      </c>
      <c r="J183" s="254"/>
      <c r="K183" s="249">
        <v>3.5</v>
      </c>
      <c r="L183" s="249" t="s">
        <v>49</v>
      </c>
      <c r="M183" s="249" t="s">
        <v>114</v>
      </c>
      <c r="N183" s="282"/>
      <c r="O183" s="284"/>
    </row>
    <row r="184" spans="1:15" ht="12.75">
      <c r="A184" s="249">
        <v>174</v>
      </c>
      <c r="B184" s="250">
        <v>38984</v>
      </c>
      <c r="C184" s="251">
        <v>0.9060185185185184</v>
      </c>
      <c r="D184" s="252">
        <v>38984.739583333336</v>
      </c>
      <c r="E184" s="249">
        <v>2454003.23935</v>
      </c>
      <c r="F184" s="249">
        <f>Лист2!I217</f>
        <v>2454003.2426290005</v>
      </c>
      <c r="G184" s="253">
        <f t="shared" si="5"/>
        <v>0.9659124762154079</v>
      </c>
      <c r="H184" s="249" t="s">
        <v>28</v>
      </c>
      <c r="I184" s="249">
        <v>10.62</v>
      </c>
      <c r="J184" s="254"/>
      <c r="K184" s="249">
        <v>3.5</v>
      </c>
      <c r="L184" s="249" t="s">
        <v>49</v>
      </c>
      <c r="M184" s="249" t="s">
        <v>114</v>
      </c>
      <c r="N184" s="282"/>
      <c r="O184" s="284"/>
    </row>
    <row r="185" spans="1:15" ht="12.75">
      <c r="A185" s="249">
        <v>175</v>
      </c>
      <c r="B185" s="250">
        <v>38984</v>
      </c>
      <c r="C185" s="251">
        <v>0.909837962962963</v>
      </c>
      <c r="D185" s="252">
        <v>38984.743055555555</v>
      </c>
      <c r="E185" s="249">
        <v>2454003.24317</v>
      </c>
      <c r="F185" s="249">
        <f>Лист2!I218</f>
        <v>2454003.2464490007</v>
      </c>
      <c r="G185" s="253">
        <f t="shared" si="5"/>
        <v>0.9719650164067843</v>
      </c>
      <c r="H185" s="249" t="s">
        <v>107</v>
      </c>
      <c r="I185" s="249">
        <v>10.77</v>
      </c>
      <c r="J185" s="254"/>
      <c r="K185" s="249">
        <v>3.5</v>
      </c>
      <c r="L185" s="249" t="s">
        <v>49</v>
      </c>
      <c r="M185" s="249" t="s">
        <v>114</v>
      </c>
      <c r="N185" s="282"/>
      <c r="O185" s="284"/>
    </row>
    <row r="186" spans="1:15" ht="12.75">
      <c r="A186" s="249">
        <v>176</v>
      </c>
      <c r="B186" s="250">
        <v>38984</v>
      </c>
      <c r="C186" s="251">
        <v>0.9143518518518517</v>
      </c>
      <c r="D186" s="252">
        <v>38984.74791666667</v>
      </c>
      <c r="E186" s="249">
        <v>2454003.24769</v>
      </c>
      <c r="F186" s="249">
        <f>Лист2!I219</f>
        <v>2454003.2509690006</v>
      </c>
      <c r="G186" s="253">
        <f t="shared" si="5"/>
        <v>0.9791266603504027</v>
      </c>
      <c r="H186" s="249" t="s">
        <v>133</v>
      </c>
      <c r="I186" s="249">
        <v>10.84</v>
      </c>
      <c r="J186" s="254"/>
      <c r="K186" s="249">
        <v>3</v>
      </c>
      <c r="L186" s="249" t="s">
        <v>49</v>
      </c>
      <c r="M186" s="249" t="s">
        <v>114</v>
      </c>
      <c r="N186" s="282"/>
      <c r="O186" s="284"/>
    </row>
    <row r="187" spans="1:15" ht="12.75">
      <c r="A187" s="249">
        <v>177</v>
      </c>
      <c r="B187" s="250">
        <v>38984</v>
      </c>
      <c r="C187" s="251">
        <v>0.9177083333333332</v>
      </c>
      <c r="D187" s="252">
        <v>38984.751388888886</v>
      </c>
      <c r="E187" s="249">
        <v>2454003.25104</v>
      </c>
      <c r="F187" s="249">
        <f>Лист2!I220</f>
        <v>2454003.2543190005</v>
      </c>
      <c r="G187" s="253">
        <f t="shared" si="5"/>
        <v>0.9844345158137457</v>
      </c>
      <c r="H187" s="249" t="s">
        <v>134</v>
      </c>
      <c r="I187" s="249">
        <v>10.99</v>
      </c>
      <c r="J187" s="254"/>
      <c r="K187" s="249">
        <v>4</v>
      </c>
      <c r="L187" s="249" t="s">
        <v>49</v>
      </c>
      <c r="M187" s="249" t="s">
        <v>114</v>
      </c>
      <c r="N187" s="282"/>
      <c r="O187" s="284"/>
    </row>
    <row r="188" spans="1:15" ht="12.75">
      <c r="A188" s="249">
        <v>178</v>
      </c>
      <c r="B188" s="250">
        <v>38984</v>
      </c>
      <c r="C188" s="251">
        <v>0.924074074074074</v>
      </c>
      <c r="D188" s="252">
        <v>38984.75763888889</v>
      </c>
      <c r="E188" s="249">
        <v>2454003.25741</v>
      </c>
      <c r="F188" s="249">
        <f>Лист2!I221</f>
        <v>2454003.260683176</v>
      </c>
      <c r="G188" s="253">
        <f t="shared" si="5"/>
        <v>0.9945181352709369</v>
      </c>
      <c r="H188" s="249" t="s">
        <v>135</v>
      </c>
      <c r="I188" s="249">
        <v>10.82</v>
      </c>
      <c r="J188" s="254"/>
      <c r="K188" s="249">
        <v>3</v>
      </c>
      <c r="L188" s="249" t="s">
        <v>49</v>
      </c>
      <c r="M188" s="249" t="s">
        <v>114</v>
      </c>
      <c r="N188" s="282"/>
      <c r="O188" s="284"/>
    </row>
    <row r="189" spans="1:15" ht="12.75">
      <c r="A189" s="249">
        <v>179</v>
      </c>
      <c r="B189" s="250">
        <v>38984</v>
      </c>
      <c r="C189" s="251">
        <v>0.9305555555555555</v>
      </c>
      <c r="D189" s="252">
        <v>38984.76388888889</v>
      </c>
      <c r="E189" s="249">
        <v>2454003.26389</v>
      </c>
      <c r="F189" s="249">
        <f>Лист2!I222</f>
        <v>2454003.267163176</v>
      </c>
      <c r="G189" s="253">
        <f t="shared" si="5"/>
        <v>0.004785270901493277</v>
      </c>
      <c r="H189" s="249" t="s">
        <v>136</v>
      </c>
      <c r="I189" s="249">
        <v>11</v>
      </c>
      <c r="J189" s="254"/>
      <c r="K189" s="249">
        <v>3</v>
      </c>
      <c r="L189" s="249" t="s">
        <v>140</v>
      </c>
      <c r="M189" s="249" t="s">
        <v>114</v>
      </c>
      <c r="N189" s="282"/>
      <c r="O189" s="284"/>
    </row>
    <row r="190" spans="1:15" ht="12.75">
      <c r="A190" s="249">
        <v>180</v>
      </c>
      <c r="B190" s="250">
        <v>38984</v>
      </c>
      <c r="C190" s="251">
        <v>0.934375</v>
      </c>
      <c r="D190" s="252">
        <v>38984.768055555556</v>
      </c>
      <c r="E190" s="249">
        <v>2454003.26771</v>
      </c>
      <c r="F190" s="249">
        <f>Лист2!I223</f>
        <v>2454003.270983176</v>
      </c>
      <c r="G190" s="253">
        <f t="shared" si="5"/>
        <v>0.010837810355042166</v>
      </c>
      <c r="H190" s="249" t="s">
        <v>136</v>
      </c>
      <c r="I190" s="249">
        <v>11</v>
      </c>
      <c r="J190" s="254"/>
      <c r="K190" s="249">
        <v>3</v>
      </c>
      <c r="L190" s="249" t="s">
        <v>140</v>
      </c>
      <c r="M190" s="249" t="s">
        <v>114</v>
      </c>
      <c r="N190" s="282"/>
      <c r="O190" s="284"/>
    </row>
    <row r="191" spans="1:15" ht="12.75">
      <c r="A191" s="249">
        <v>181</v>
      </c>
      <c r="B191" s="250">
        <v>38984</v>
      </c>
      <c r="C191" s="251">
        <v>0.9372685185185184</v>
      </c>
      <c r="D191" s="252">
        <v>38984.770833333336</v>
      </c>
      <c r="E191" s="249">
        <v>2454003.2706</v>
      </c>
      <c r="F191" s="249">
        <f>Лист2!I224</f>
        <v>2454003.273873176</v>
      </c>
      <c r="G191" s="253">
        <f t="shared" si="5"/>
        <v>0.015416826294085695</v>
      </c>
      <c r="H191" s="249" t="s">
        <v>136</v>
      </c>
      <c r="I191" s="249">
        <v>11</v>
      </c>
      <c r="J191" s="254"/>
      <c r="K191" s="249">
        <v>3</v>
      </c>
      <c r="L191" s="249" t="s">
        <v>140</v>
      </c>
      <c r="M191" s="249" t="s">
        <v>114</v>
      </c>
      <c r="N191" s="282"/>
      <c r="O191" s="284"/>
    </row>
    <row r="192" spans="1:15" ht="12.75">
      <c r="A192" s="249">
        <v>182</v>
      </c>
      <c r="B192" s="250">
        <v>38984</v>
      </c>
      <c r="C192" s="251">
        <v>0.9452546296296296</v>
      </c>
      <c r="D192" s="252">
        <v>38984.77847222222</v>
      </c>
      <c r="E192" s="249">
        <v>2454003.27859</v>
      </c>
      <c r="F192" s="249">
        <f>Лист2!I225</f>
        <v>2454003.281863176</v>
      </c>
      <c r="G192" s="253">
        <f t="shared" si="5"/>
        <v>0.028076457815132017</v>
      </c>
      <c r="H192" s="249" t="s">
        <v>137</v>
      </c>
      <c r="I192" s="249">
        <v>10.95</v>
      </c>
      <c r="J192" s="254"/>
      <c r="K192" s="249">
        <v>2.5</v>
      </c>
      <c r="L192" s="249" t="s">
        <v>140</v>
      </c>
      <c r="M192" s="249" t="s">
        <v>114</v>
      </c>
      <c r="N192" s="282"/>
      <c r="O192" s="284"/>
    </row>
    <row r="193" spans="1:15" ht="12.75">
      <c r="A193" s="249">
        <v>183</v>
      </c>
      <c r="B193" s="250">
        <v>38984</v>
      </c>
      <c r="C193" s="251">
        <v>0.9488425925925926</v>
      </c>
      <c r="D193" s="252">
        <v>38984.78194444445</v>
      </c>
      <c r="E193" s="249">
        <v>2454003.28218</v>
      </c>
      <c r="F193" s="249">
        <f>Лист2!I226</f>
        <v>2454003.285453176</v>
      </c>
      <c r="G193" s="253">
        <f t="shared" si="5"/>
        <v>0.03376457824424506</v>
      </c>
      <c r="H193" s="249" t="s">
        <v>138</v>
      </c>
      <c r="I193" s="249">
        <v>10.85</v>
      </c>
      <c r="J193" s="254"/>
      <c r="K193" s="249">
        <v>3</v>
      </c>
      <c r="L193" s="249" t="s">
        <v>49</v>
      </c>
      <c r="M193" s="249" t="s">
        <v>114</v>
      </c>
      <c r="N193" s="282"/>
      <c r="O193" s="284"/>
    </row>
    <row r="194" spans="1:15" ht="12.75">
      <c r="A194" s="249">
        <v>184</v>
      </c>
      <c r="B194" s="250">
        <v>38984</v>
      </c>
      <c r="C194" s="251">
        <v>0.9518518518518518</v>
      </c>
      <c r="D194" s="252">
        <v>38984.785416666666</v>
      </c>
      <c r="E194" s="249">
        <v>2454003.28519</v>
      </c>
      <c r="F194" s="249">
        <f>Лист2!I227</f>
        <v>2454003.288463176</v>
      </c>
      <c r="G194" s="253">
        <f t="shared" si="5"/>
        <v>0.038533726297373505</v>
      </c>
      <c r="H194" s="249" t="s">
        <v>139</v>
      </c>
      <c r="I194" s="249">
        <v>10.8</v>
      </c>
      <c r="J194" s="254"/>
      <c r="K194" s="249">
        <v>3.5</v>
      </c>
      <c r="L194" s="249" t="s">
        <v>49</v>
      </c>
      <c r="M194" s="249" t="s">
        <v>114</v>
      </c>
      <c r="N194" s="282"/>
      <c r="O194" s="284"/>
    </row>
    <row r="195" spans="1:15" ht="12.75">
      <c r="A195" s="249">
        <v>185</v>
      </c>
      <c r="B195" s="250">
        <v>38984</v>
      </c>
      <c r="C195" s="251">
        <v>0.9540509259259259</v>
      </c>
      <c r="D195" s="252">
        <v>38984.7875</v>
      </c>
      <c r="E195" s="249">
        <v>2454003.28738</v>
      </c>
      <c r="F195" s="249">
        <f>Лист2!I228</f>
        <v>2454003.290653176</v>
      </c>
      <c r="G195" s="253">
        <f t="shared" si="5"/>
        <v>0.04200363774634752</v>
      </c>
      <c r="H195" s="249" t="s">
        <v>109</v>
      </c>
      <c r="I195" s="249">
        <v>10.73</v>
      </c>
      <c r="J195" s="254"/>
      <c r="K195" s="249">
        <v>3.5</v>
      </c>
      <c r="L195" s="249" t="s">
        <v>49</v>
      </c>
      <c r="M195" s="249" t="s">
        <v>114</v>
      </c>
      <c r="N195" s="282"/>
      <c r="O195" s="284"/>
    </row>
    <row r="196" spans="1:15" ht="12.75">
      <c r="A196" s="249">
        <v>186</v>
      </c>
      <c r="B196" s="250">
        <v>38984</v>
      </c>
      <c r="C196" s="251">
        <v>0.955787037037037</v>
      </c>
      <c r="D196" s="252">
        <v>38984.78888888889</v>
      </c>
      <c r="E196" s="249">
        <v>2454003.28912</v>
      </c>
      <c r="F196" s="249">
        <f>Лист2!I229</f>
        <v>2454003.292393176</v>
      </c>
      <c r="G196" s="253">
        <f t="shared" si="5"/>
        <v>0.0447605533991009</v>
      </c>
      <c r="H196" s="249" t="s">
        <v>108</v>
      </c>
      <c r="I196" s="249">
        <v>10.62</v>
      </c>
      <c r="J196" s="254"/>
      <c r="K196" s="249">
        <v>4</v>
      </c>
      <c r="L196" s="249" t="s">
        <v>49</v>
      </c>
      <c r="M196" s="249" t="s">
        <v>114</v>
      </c>
      <c r="N196" s="282"/>
      <c r="O196" s="284"/>
    </row>
    <row r="197" spans="1:15" ht="12.75">
      <c r="A197" s="249">
        <v>187</v>
      </c>
      <c r="B197" s="250">
        <v>38984</v>
      </c>
      <c r="C197" s="251">
        <v>0.9577546296296297</v>
      </c>
      <c r="D197" s="252">
        <v>38984.790972222225</v>
      </c>
      <c r="E197" s="249">
        <v>2454003.29109</v>
      </c>
      <c r="F197" s="249">
        <f>Лист2!I230</f>
        <v>2454003.294363176</v>
      </c>
      <c r="G197" s="253">
        <f t="shared" si="5"/>
        <v>0.047881889551717904</v>
      </c>
      <c r="H197" s="249" t="s">
        <v>27</v>
      </c>
      <c r="I197" s="249">
        <v>10.55</v>
      </c>
      <c r="J197" s="254"/>
      <c r="K197" s="249">
        <v>4</v>
      </c>
      <c r="L197" s="249" t="s">
        <v>49</v>
      </c>
      <c r="M197" s="249" t="s">
        <v>114</v>
      </c>
      <c r="N197" s="282"/>
      <c r="O197" s="284"/>
    </row>
    <row r="198" spans="1:15" ht="12.75">
      <c r="A198" s="249">
        <v>188</v>
      </c>
      <c r="B198" s="250">
        <v>38984</v>
      </c>
      <c r="C198" s="251">
        <v>0.9613425925925926</v>
      </c>
      <c r="D198" s="252">
        <v>38984.794444444444</v>
      </c>
      <c r="E198" s="249">
        <v>2454003.29468</v>
      </c>
      <c r="F198" s="249">
        <f>Лист2!I231</f>
        <v>2454003.297953176</v>
      </c>
      <c r="G198" s="253">
        <f t="shared" si="5"/>
        <v>0.05357000924300337</v>
      </c>
      <c r="H198" s="249" t="s">
        <v>14</v>
      </c>
      <c r="I198" s="249">
        <v>10.4</v>
      </c>
      <c r="J198" s="254"/>
      <c r="K198" s="249">
        <v>3.5</v>
      </c>
      <c r="L198" s="249" t="s">
        <v>49</v>
      </c>
      <c r="M198" s="249" t="s">
        <v>114</v>
      </c>
      <c r="N198" s="282"/>
      <c r="O198" s="284"/>
    </row>
    <row r="199" spans="1:15" ht="12.75">
      <c r="A199" s="249">
        <v>189</v>
      </c>
      <c r="B199" s="250">
        <v>38984</v>
      </c>
      <c r="C199" s="251">
        <v>0.9671296296296297</v>
      </c>
      <c r="D199" s="252">
        <v>38984.80069444444</v>
      </c>
      <c r="E199" s="249">
        <v>2454003.30046</v>
      </c>
      <c r="F199" s="249">
        <f>Лист2!I232</f>
        <v>2454003.303733176</v>
      </c>
      <c r="G199" s="253">
        <f t="shared" si="5"/>
        <v>0.0627280411213178</v>
      </c>
      <c r="H199" s="249" t="s">
        <v>22</v>
      </c>
      <c r="I199" s="249">
        <v>10.33</v>
      </c>
      <c r="J199" s="254"/>
      <c r="K199" s="249">
        <v>3.5</v>
      </c>
      <c r="L199" s="249" t="s">
        <v>49</v>
      </c>
      <c r="M199" s="249" t="s">
        <v>114</v>
      </c>
      <c r="N199" s="282"/>
      <c r="O199" s="284"/>
    </row>
    <row r="200" spans="1:15" ht="12.75">
      <c r="A200" s="249">
        <v>190</v>
      </c>
      <c r="B200" s="250">
        <v>38984</v>
      </c>
      <c r="C200" s="251">
        <v>0.969212962962963</v>
      </c>
      <c r="D200" s="252">
        <v>38985.802777777775</v>
      </c>
      <c r="E200" s="249">
        <v>2454003.30255</v>
      </c>
      <c r="F200" s="249">
        <f>Лист2!I233</f>
        <v>2454003.305823176</v>
      </c>
      <c r="G200" s="253">
        <f t="shared" si="5"/>
        <v>0.06603950938801972</v>
      </c>
      <c r="H200" s="249" t="s">
        <v>141</v>
      </c>
      <c r="I200" s="249">
        <v>10.18</v>
      </c>
      <c r="J200" s="254"/>
      <c r="K200" s="249">
        <v>3</v>
      </c>
      <c r="L200" s="249" t="s">
        <v>49</v>
      </c>
      <c r="M200" s="249" t="s">
        <v>114</v>
      </c>
      <c r="N200" s="282"/>
      <c r="O200" s="284"/>
    </row>
    <row r="201" spans="1:15" ht="12.75">
      <c r="A201" s="249">
        <v>191</v>
      </c>
      <c r="B201" s="250">
        <v>38984</v>
      </c>
      <c r="C201" s="251">
        <v>0.9719907407407408</v>
      </c>
      <c r="D201" s="252">
        <v>38986.805555555555</v>
      </c>
      <c r="E201" s="249">
        <v>2454003.30532</v>
      </c>
      <c r="F201" s="249">
        <f>Лист2!I234</f>
        <v>2454003.308593176</v>
      </c>
      <c r="G201" s="253">
        <f t="shared" si="5"/>
        <v>0.07042839247515076</v>
      </c>
      <c r="H201" s="249" t="s">
        <v>121</v>
      </c>
      <c r="I201" s="249">
        <v>10.03</v>
      </c>
      <c r="J201" s="254"/>
      <c r="K201" s="249">
        <v>3.5</v>
      </c>
      <c r="L201" s="249" t="s">
        <v>49</v>
      </c>
      <c r="M201" s="249" t="s">
        <v>114</v>
      </c>
      <c r="N201" s="282"/>
      <c r="O201" s="284"/>
    </row>
  </sheetData>
  <mergeCells count="21">
    <mergeCell ref="N182:N201"/>
    <mergeCell ref="O182:O201"/>
    <mergeCell ref="N163:N181"/>
    <mergeCell ref="O24:O32"/>
    <mergeCell ref="O36:O48"/>
    <mergeCell ref="O68:O88"/>
    <mergeCell ref="O92:O112"/>
    <mergeCell ref="O113:O126"/>
    <mergeCell ref="O127:O142"/>
    <mergeCell ref="O144:O162"/>
    <mergeCell ref="P3:Q3"/>
    <mergeCell ref="N24:N32"/>
    <mergeCell ref="N36:N48"/>
    <mergeCell ref="N127:N142"/>
    <mergeCell ref="N57:N67"/>
    <mergeCell ref="N68:N88"/>
    <mergeCell ref="N92:N112"/>
    <mergeCell ref="N113:N126"/>
    <mergeCell ref="O163:O181"/>
    <mergeCell ref="N144:N162"/>
    <mergeCell ref="B1:M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237"/>
  <sheetViews>
    <sheetView workbookViewId="0" topLeftCell="B219">
      <selection activeCell="F231" sqref="F231"/>
    </sheetView>
  </sheetViews>
  <sheetFormatPr defaultColWidth="9.140625" defaultRowHeight="12.75"/>
  <cols>
    <col min="3" max="3" width="16.28125" style="36" customWidth="1"/>
    <col min="4" max="4" width="16.421875" style="36" customWidth="1"/>
    <col min="5" max="5" width="13.8515625" style="36" customWidth="1"/>
    <col min="6" max="6" width="14.421875" style="0" customWidth="1"/>
    <col min="7" max="7" width="8.8515625" style="0" customWidth="1"/>
    <col min="8" max="8" width="13.421875" style="0" customWidth="1"/>
    <col min="9" max="9" width="20.00390625" style="0" customWidth="1"/>
  </cols>
  <sheetData>
    <row r="2" ht="13.5" thickBot="1"/>
    <row r="3" spans="4:9" ht="12.75">
      <c r="D3" s="291" t="s">
        <v>46</v>
      </c>
      <c r="E3" s="292"/>
      <c r="F3" s="292"/>
      <c r="G3" s="292"/>
      <c r="H3" s="292"/>
      <c r="I3" s="293"/>
    </row>
    <row r="4" spans="4:9" ht="13.5" thickBot="1">
      <c r="D4" s="294"/>
      <c r="E4" s="295"/>
      <c r="F4" s="295"/>
      <c r="G4" s="295"/>
      <c r="H4" s="295"/>
      <c r="I4" s="296"/>
    </row>
    <row r="5" ht="12.75">
      <c r="B5" t="s">
        <v>58</v>
      </c>
    </row>
    <row r="8" spans="3:4" ht="20.25">
      <c r="C8" s="37" t="s">
        <v>47</v>
      </c>
      <c r="D8" s="37"/>
    </row>
    <row r="9" ht="12.75"/>
    <row r="10" ht="12.75"/>
    <row r="11" ht="12.75"/>
    <row r="12" ht="12.75"/>
    <row r="13" ht="12.75"/>
    <row r="16" spans="2:5" ht="16.5" thickBot="1">
      <c r="B16" s="11" t="s">
        <v>1</v>
      </c>
      <c r="C16" s="38" t="s">
        <v>48</v>
      </c>
      <c r="D16" s="38" t="s">
        <v>49</v>
      </c>
      <c r="E16" s="38" t="s">
        <v>50</v>
      </c>
    </row>
    <row r="17" spans="2:5" ht="12.75">
      <c r="B17" s="19">
        <v>38176</v>
      </c>
      <c r="C17" s="36">
        <v>0.00162</v>
      </c>
      <c r="D17" s="36">
        <v>-0.00226</v>
      </c>
      <c r="E17" s="36">
        <v>-0.0052</v>
      </c>
    </row>
    <row r="18" spans="2:5" ht="12.75">
      <c r="B18" s="19">
        <v>38186</v>
      </c>
      <c r="C18" s="36">
        <v>0.00254</v>
      </c>
      <c r="D18" s="36">
        <v>-0.00212</v>
      </c>
      <c r="E18" s="36">
        <v>-0.00488</v>
      </c>
    </row>
    <row r="19" spans="2:5" ht="12.75">
      <c r="B19" s="19">
        <v>38196</v>
      </c>
      <c r="C19" s="36">
        <v>0.00338</v>
      </c>
      <c r="D19" s="36">
        <v>-0.00192</v>
      </c>
      <c r="E19" s="36">
        <v>-0.00442</v>
      </c>
    </row>
    <row r="20" spans="2:5" ht="12.75">
      <c r="B20" s="19">
        <v>38206</v>
      </c>
      <c r="C20" s="36">
        <v>0.00413</v>
      </c>
      <c r="D20" s="36">
        <v>-0.00167</v>
      </c>
      <c r="E20" s="36">
        <v>-0.00384</v>
      </c>
    </row>
    <row r="21" spans="2:5" ht="12.75">
      <c r="B21" s="19">
        <v>38216</v>
      </c>
      <c r="C21" s="36">
        <v>0.00476</v>
      </c>
      <c r="D21" s="36">
        <v>-0.00137</v>
      </c>
      <c r="E21" s="36">
        <v>-0.00315</v>
      </c>
    </row>
    <row r="22" spans="2:5" ht="12.75">
      <c r="B22" s="19">
        <v>38226</v>
      </c>
      <c r="C22" s="36">
        <v>0.00526</v>
      </c>
      <c r="D22" s="36">
        <v>-0.00103</v>
      </c>
      <c r="E22" s="36">
        <v>-0.00237</v>
      </c>
    </row>
    <row r="23" spans="2:5" ht="12.75">
      <c r="B23" s="19">
        <v>38236</v>
      </c>
      <c r="C23" s="36">
        <v>0.00561</v>
      </c>
      <c r="D23" s="36">
        <v>-0.00066</v>
      </c>
      <c r="E23" s="36">
        <v>-0.00152</v>
      </c>
    </row>
    <row r="24" spans="2:5" ht="12.75">
      <c r="B24" s="19">
        <v>38246</v>
      </c>
      <c r="C24" s="36">
        <v>0.00579</v>
      </c>
      <c r="D24" s="36">
        <v>-0.00027</v>
      </c>
      <c r="E24" s="36">
        <v>-0.00063</v>
      </c>
    </row>
    <row r="25" spans="2:5" ht="12.75">
      <c r="B25" s="19">
        <v>38256</v>
      </c>
      <c r="C25" s="36">
        <v>0.00581</v>
      </c>
      <c r="D25" s="36">
        <v>0.00012</v>
      </c>
      <c r="E25" s="36">
        <v>0.00028</v>
      </c>
    </row>
    <row r="26" spans="2:5" ht="12.75">
      <c r="B26" s="19">
        <v>38266</v>
      </c>
      <c r="C26" s="36">
        <v>0.00565</v>
      </c>
      <c r="D26" s="36">
        <v>0.00051</v>
      </c>
      <c r="E26" s="36">
        <v>0.00118</v>
      </c>
    </row>
    <row r="27" spans="2:5" ht="12.75">
      <c r="B27" s="19">
        <v>38276</v>
      </c>
      <c r="C27" s="36">
        <v>0.00529</v>
      </c>
      <c r="D27" s="36">
        <v>0.00093</v>
      </c>
      <c r="E27" s="36">
        <v>0.00214</v>
      </c>
    </row>
    <row r="28" spans="2:5" ht="12.75">
      <c r="B28" s="19">
        <v>38286</v>
      </c>
      <c r="C28" s="36">
        <v>0.00485</v>
      </c>
      <c r="D28" s="36">
        <v>0.00124</v>
      </c>
      <c r="E28" s="36">
        <v>0.00286</v>
      </c>
    </row>
    <row r="29" spans="2:5" ht="12.75">
      <c r="B29" s="19">
        <v>38296</v>
      </c>
      <c r="C29" s="36">
        <v>0.00423</v>
      </c>
      <c r="D29" s="36">
        <v>0.00155</v>
      </c>
      <c r="E29" s="36">
        <v>0.00358</v>
      </c>
    </row>
    <row r="30" ht="12.75">
      <c r="B30" s="19"/>
    </row>
    <row r="32" spans="2:7" ht="12.75">
      <c r="B32" s="12" t="s">
        <v>59</v>
      </c>
      <c r="C32" s="36" t="s">
        <v>51</v>
      </c>
      <c r="D32" s="36" t="s">
        <v>52</v>
      </c>
      <c r="E32" s="36" t="s">
        <v>53</v>
      </c>
      <c r="F32" s="12" t="s">
        <v>54</v>
      </c>
      <c r="G32" s="12" t="s">
        <v>55</v>
      </c>
    </row>
    <row r="33" spans="2:7" ht="12.75">
      <c r="B33" t="s">
        <v>60</v>
      </c>
      <c r="C33" s="36">
        <v>347.9381667</v>
      </c>
      <c r="D33" s="36">
        <v>36.91791667</v>
      </c>
      <c r="E33" s="36">
        <f>COS(RADIANS(C33))*COS(RADIANS(D33))</f>
        <v>0.7818460961265675</v>
      </c>
      <c r="F33">
        <f>SIN(RADIANS(D33))</f>
        <v>0.600670261263124</v>
      </c>
      <c r="G33">
        <f aca="true" t="shared" si="0" ref="G33:G40">SIN(RADIANS(C33))*COS(RADIANS(D33))</f>
        <v>-0.16706860628417444</v>
      </c>
    </row>
    <row r="34" spans="2:7" ht="12.75">
      <c r="B34" t="s">
        <v>61</v>
      </c>
      <c r="C34" s="36">
        <v>297.1074583</v>
      </c>
      <c r="D34" s="36">
        <v>9.320555556</v>
      </c>
      <c r="E34" s="36">
        <f aca="true" t="shared" si="1" ref="E34:E39">COS(RADIANS(C34))*COS(RADIANS(D34))</f>
        <v>0.4496450025560267</v>
      </c>
      <c r="F34">
        <f aca="true" t="shared" si="2" ref="F34:F39">SIN(RADIANS(D34))</f>
        <v>0.16195785715630634</v>
      </c>
      <c r="G34">
        <f t="shared" si="0"/>
        <v>-0.878401402652414</v>
      </c>
    </row>
    <row r="35" spans="2:7" ht="12.75">
      <c r="B35" t="s">
        <v>62</v>
      </c>
      <c r="C35" s="36">
        <v>301.0504583</v>
      </c>
      <c r="D35" s="36">
        <v>41.601</v>
      </c>
      <c r="E35" s="36">
        <f t="shared" si="1"/>
        <v>0.3857028573948867</v>
      </c>
      <c r="F35">
        <f t="shared" si="2"/>
        <v>0.6639392640899385</v>
      </c>
      <c r="G35">
        <f t="shared" si="0"/>
        <v>-0.6406387120656467</v>
      </c>
    </row>
    <row r="36" spans="2:7" ht="12.75">
      <c r="B36" t="s">
        <v>63</v>
      </c>
      <c r="C36" s="36">
        <v>295.2620833</v>
      </c>
      <c r="D36" s="36">
        <v>46.79572222</v>
      </c>
      <c r="E36" s="36">
        <f t="shared" si="1"/>
        <v>0.2921601887617043</v>
      </c>
      <c r="F36">
        <f t="shared" si="2"/>
        <v>0.7289175161816009</v>
      </c>
      <c r="G36">
        <f t="shared" si="0"/>
        <v>-0.6191297753350028</v>
      </c>
    </row>
    <row r="37" spans="2:7" ht="12.75">
      <c r="B37" t="s">
        <v>64</v>
      </c>
      <c r="C37" s="36">
        <v>316.1459167</v>
      </c>
      <c r="D37" s="36">
        <v>13.23316667</v>
      </c>
      <c r="E37" s="36">
        <f t="shared" si="1"/>
        <v>0.7019587070181239</v>
      </c>
      <c r="F37">
        <f t="shared" si="2"/>
        <v>0.22891440509691255</v>
      </c>
      <c r="G37">
        <f t="shared" si="0"/>
        <v>-0.6744272894690505</v>
      </c>
    </row>
    <row r="38" spans="2:7" ht="12.75">
      <c r="B38" s="14" t="s">
        <v>65</v>
      </c>
      <c r="C38" s="13">
        <v>309.9042083</v>
      </c>
      <c r="D38" s="13">
        <v>14.42863889</v>
      </c>
      <c r="E38" s="13">
        <f>COS(RADIANS(C38))*COS(RADIANS(D38))</f>
        <v>0.6212720666147435</v>
      </c>
      <c r="F38" s="14">
        <f>SIN(RADIANS(D38))</f>
        <v>0.249173995517981</v>
      </c>
      <c r="G38" s="14">
        <f t="shared" si="0"/>
        <v>-0.7429221622766755</v>
      </c>
    </row>
    <row r="39" spans="2:7" ht="12.75">
      <c r="B39" s="10" t="s">
        <v>66</v>
      </c>
      <c r="C39" s="15">
        <v>314.5541667</v>
      </c>
      <c r="D39" s="15">
        <v>35.175</v>
      </c>
      <c r="E39" s="15">
        <f t="shared" si="1"/>
        <v>0.5734715774334587</v>
      </c>
      <c r="F39" s="10">
        <f t="shared" si="2"/>
        <v>0.5760757145852731</v>
      </c>
      <c r="G39" s="10">
        <f t="shared" si="0"/>
        <v>-0.5824664118565529</v>
      </c>
    </row>
    <row r="40" spans="2:7" ht="12.75">
      <c r="B40" s="14" t="s">
        <v>67</v>
      </c>
      <c r="C40" s="13">
        <v>291.3662917</v>
      </c>
      <c r="D40" s="13">
        <v>42.7844</v>
      </c>
      <c r="E40" s="13">
        <f>COS(RADIANS(C40))*COS(RADIANS(D40))</f>
        <v>0.26738642788765</v>
      </c>
      <c r="F40" s="14">
        <f>SIN(RADIANS(D40))</f>
        <v>0.6792415054494068</v>
      </c>
      <c r="G40" s="14">
        <f t="shared" si="0"/>
        <v>-0.683473097829246</v>
      </c>
    </row>
    <row r="43" spans="2:9" ht="51">
      <c r="B43" s="20" t="s">
        <v>0</v>
      </c>
      <c r="C43" s="39" t="s">
        <v>56</v>
      </c>
      <c r="D43" s="39" t="s">
        <v>3</v>
      </c>
      <c r="E43" s="40" t="s">
        <v>48</v>
      </c>
      <c r="F43" s="17" t="s">
        <v>49</v>
      </c>
      <c r="G43" s="17" t="s">
        <v>50</v>
      </c>
      <c r="H43" s="17" t="s">
        <v>57</v>
      </c>
      <c r="I43" s="16" t="s">
        <v>43</v>
      </c>
    </row>
    <row r="44" spans="2:9" s="22" customFormat="1" ht="12.75">
      <c r="B44" s="21">
        <v>1</v>
      </c>
      <c r="C44" s="41">
        <f>Лист3!D11</f>
        <v>38215.979166666664</v>
      </c>
      <c r="D44" s="42">
        <f>Лист3!E11</f>
        <v>2453234.4792</v>
      </c>
      <c r="E44" s="42">
        <v>0.00476</v>
      </c>
      <c r="F44" s="21">
        <v>-0.00137</v>
      </c>
      <c r="G44" s="21">
        <v>-0.00315</v>
      </c>
      <c r="H44" s="21">
        <f>E44*$E$39+F44*$F$39+G44*$G$39</f>
        <v>0.003775270176949581</v>
      </c>
      <c r="I44" s="23">
        <f>D44+H44</f>
        <v>2453234.48297527</v>
      </c>
    </row>
    <row r="45" spans="2:9" ht="12.75">
      <c r="B45" s="21">
        <v>2</v>
      </c>
      <c r="C45" s="41">
        <f>Лист3!D12</f>
        <v>38215.99513888889</v>
      </c>
      <c r="D45" s="42">
        <f>Лист3!E12</f>
        <v>2453234.4951</v>
      </c>
      <c r="E45" s="42">
        <v>0.00476</v>
      </c>
      <c r="F45" s="21">
        <v>-0.00137</v>
      </c>
      <c r="G45" s="21">
        <v>-0.00315</v>
      </c>
      <c r="H45" s="21">
        <f aca="true" t="shared" si="3" ref="H45:H108">E45*$E$39+F45*$F$39+G45*$G$39</f>
        <v>0.003775270176949581</v>
      </c>
      <c r="I45" s="18">
        <f aca="true" t="shared" si="4" ref="I45:I88">D45+H45</f>
        <v>2453234.49887527</v>
      </c>
    </row>
    <row r="46" spans="2:9" ht="12.75">
      <c r="B46" s="21">
        <v>3</v>
      </c>
      <c r="C46" s="41">
        <f>Лист3!D13</f>
        <v>38216.00208333333</v>
      </c>
      <c r="D46" s="42">
        <f>Лист3!E13</f>
        <v>2453234.5021</v>
      </c>
      <c r="E46" s="42">
        <v>0.00476</v>
      </c>
      <c r="F46" s="21">
        <v>-0.00137</v>
      </c>
      <c r="G46" s="21">
        <v>-0.00315</v>
      </c>
      <c r="H46" s="21">
        <f t="shared" si="3"/>
        <v>0.003775270176949581</v>
      </c>
      <c r="I46" s="18">
        <f t="shared" si="4"/>
        <v>2453234.5058752703</v>
      </c>
    </row>
    <row r="47" spans="2:9" ht="12.75">
      <c r="B47" s="21">
        <v>4</v>
      </c>
      <c r="C47" s="41">
        <f>Лист3!D14</f>
        <v>38216.009375</v>
      </c>
      <c r="D47" s="42">
        <f>Лист3!E14</f>
        <v>2453234.5087</v>
      </c>
      <c r="E47" s="42">
        <v>0.00476</v>
      </c>
      <c r="F47" s="21">
        <v>-0.00137</v>
      </c>
      <c r="G47" s="21">
        <v>-0.00315</v>
      </c>
      <c r="H47" s="21">
        <f t="shared" si="3"/>
        <v>0.003775270176949581</v>
      </c>
      <c r="I47" s="18">
        <f>D47+H47</f>
        <v>2453234.5124752703</v>
      </c>
    </row>
    <row r="48" spans="2:9" ht="12.75">
      <c r="B48" s="21">
        <v>5</v>
      </c>
      <c r="C48" s="41">
        <f>Лист3!D15</f>
        <v>38216.018055555556</v>
      </c>
      <c r="D48" s="42">
        <f>Лист3!E15</f>
        <v>2453234.5181</v>
      </c>
      <c r="E48" s="42">
        <v>0.00476</v>
      </c>
      <c r="F48" s="21">
        <v>-0.00137</v>
      </c>
      <c r="G48" s="21">
        <v>-0.00315</v>
      </c>
      <c r="H48" s="21">
        <f t="shared" si="3"/>
        <v>0.003775270176949581</v>
      </c>
      <c r="I48" s="18">
        <f t="shared" si="4"/>
        <v>2453234.52187527</v>
      </c>
    </row>
    <row r="49" spans="2:9" ht="12.75">
      <c r="B49" s="21">
        <v>6</v>
      </c>
      <c r="C49" s="41">
        <f>Лист3!D16</f>
        <v>38216.025</v>
      </c>
      <c r="D49" s="42">
        <f>Лист3!E16</f>
        <v>2453234.525</v>
      </c>
      <c r="E49" s="42">
        <v>0.00476</v>
      </c>
      <c r="F49" s="21">
        <v>-0.00137</v>
      </c>
      <c r="G49" s="21">
        <v>-0.00315</v>
      </c>
      <c r="H49" s="21">
        <f t="shared" si="3"/>
        <v>0.003775270176949581</v>
      </c>
      <c r="I49" s="23">
        <f t="shared" si="4"/>
        <v>2453234.52877527</v>
      </c>
    </row>
    <row r="50" spans="2:9" ht="12.75">
      <c r="B50" s="21">
        <v>7</v>
      </c>
      <c r="C50" s="41">
        <f>Лист3!D17</f>
        <v>38216.92569444444</v>
      </c>
      <c r="D50" s="42">
        <f>Лист3!E17</f>
        <v>2453235.4257</v>
      </c>
      <c r="E50" s="42">
        <v>0.00481</v>
      </c>
      <c r="F50" s="21">
        <v>-0.00134</v>
      </c>
      <c r="G50" s="21">
        <v>-0.00308</v>
      </c>
      <c r="H50" s="21">
        <f t="shared" si="3"/>
        <v>0.003780453378428853</v>
      </c>
      <c r="I50" s="18">
        <f t="shared" si="4"/>
        <v>2453235.4294804535</v>
      </c>
    </row>
    <row r="51" spans="2:9" ht="12.75">
      <c r="B51" s="21">
        <v>8</v>
      </c>
      <c r="C51" s="41">
        <f>Лист3!D18</f>
        <v>38216.96527777778</v>
      </c>
      <c r="D51" s="42">
        <f>Лист3!E18</f>
        <v>2453235.4653</v>
      </c>
      <c r="E51" s="42">
        <v>0.00481</v>
      </c>
      <c r="F51" s="21">
        <v>-0.00134</v>
      </c>
      <c r="G51" s="21">
        <v>-0.00307</v>
      </c>
      <c r="H51" s="21">
        <f t="shared" si="3"/>
        <v>0.0037746287143102875</v>
      </c>
      <c r="I51" s="18">
        <f t="shared" si="4"/>
        <v>2453235.4690746283</v>
      </c>
    </row>
    <row r="52" spans="2:9" ht="12.75">
      <c r="B52" s="21">
        <v>9</v>
      </c>
      <c r="C52" s="41">
        <f>Лист3!D19</f>
        <v>38216.98055555556</v>
      </c>
      <c r="D52" s="42">
        <f>Лист3!E19</f>
        <v>2453235.4806</v>
      </c>
      <c r="E52" s="42">
        <v>0.00481</v>
      </c>
      <c r="F52" s="21">
        <v>-0.00134</v>
      </c>
      <c r="G52" s="21">
        <v>-0.00307</v>
      </c>
      <c r="H52" s="21">
        <f t="shared" si="3"/>
        <v>0.0037746287143102875</v>
      </c>
      <c r="I52" s="18">
        <f t="shared" si="4"/>
        <v>2453235.4843746284</v>
      </c>
    </row>
    <row r="53" spans="2:9" ht="12.75">
      <c r="B53" s="21">
        <v>10</v>
      </c>
      <c r="C53" s="41">
        <f>Лист3!D20</f>
        <v>38216.99166666667</v>
      </c>
      <c r="D53" s="42">
        <f>Лист3!E20</f>
        <v>2453235.4917</v>
      </c>
      <c r="E53" s="42">
        <v>0.00481</v>
      </c>
      <c r="F53" s="21">
        <v>-0.00134</v>
      </c>
      <c r="G53" s="21">
        <v>-0.00307</v>
      </c>
      <c r="H53" s="21">
        <f t="shared" si="3"/>
        <v>0.0037746287143102875</v>
      </c>
      <c r="I53" s="18">
        <f t="shared" si="4"/>
        <v>2453235.4954746286</v>
      </c>
    </row>
    <row r="54" spans="2:9" ht="12.75">
      <c r="B54" s="21">
        <v>11</v>
      </c>
      <c r="C54" s="41">
        <f>Лист3!D21</f>
        <v>38217.89791666667</v>
      </c>
      <c r="D54" s="42">
        <f>Лист3!E21</f>
        <v>2453236.3979</v>
      </c>
      <c r="E54" s="42">
        <v>0.00486</v>
      </c>
      <c r="F54" s="21">
        <v>-0.00131</v>
      </c>
      <c r="G54" s="21">
        <v>-0.003</v>
      </c>
      <c r="H54" s="21">
        <f t="shared" si="3"/>
        <v>0.0037798119157895597</v>
      </c>
      <c r="I54" s="23">
        <f t="shared" si="4"/>
        <v>2453236.401679812</v>
      </c>
    </row>
    <row r="55" spans="2:9" ht="12.75">
      <c r="B55" s="21">
        <v>12</v>
      </c>
      <c r="C55" s="41">
        <f>Лист3!D22</f>
        <v>38217.90347222222</v>
      </c>
      <c r="D55" s="42">
        <f>Лист3!E22</f>
        <v>2453236.4035</v>
      </c>
      <c r="E55" s="42">
        <v>0.00486</v>
      </c>
      <c r="F55" s="21">
        <v>-0.00131</v>
      </c>
      <c r="G55" s="21">
        <v>-0.003</v>
      </c>
      <c r="H55" s="21">
        <f t="shared" si="3"/>
        <v>0.0037798119157895597</v>
      </c>
      <c r="I55" s="18">
        <f t="shared" si="4"/>
        <v>2453236.407279812</v>
      </c>
    </row>
    <row r="56" spans="2:9" ht="12.75">
      <c r="B56" s="21">
        <v>13</v>
      </c>
      <c r="C56" s="41">
        <f>Лист3!D23</f>
        <v>38222.02222222222</v>
      </c>
      <c r="D56" s="42">
        <f>Лист3!E23</f>
        <v>2453240.5219</v>
      </c>
      <c r="E56" s="42">
        <v>0.00506</v>
      </c>
      <c r="F56" s="21">
        <v>-0.00117</v>
      </c>
      <c r="G56" s="21">
        <v>-0.00268</v>
      </c>
      <c r="H56" s="21">
        <f t="shared" si="3"/>
        <v>0.0037887675795240934</v>
      </c>
      <c r="I56" s="18">
        <f t="shared" si="4"/>
        <v>2453240.5256887674</v>
      </c>
    </row>
    <row r="57" spans="2:9" ht="12.75">
      <c r="B57" s="21">
        <v>14</v>
      </c>
      <c r="C57" s="41">
        <f>Лист3!D24</f>
        <v>38222.91111111111</v>
      </c>
      <c r="D57" s="42">
        <f>Лист3!E24</f>
        <v>2453241.4111</v>
      </c>
      <c r="E57" s="42">
        <v>0.00511</v>
      </c>
      <c r="F57" s="21">
        <v>-0.00114</v>
      </c>
      <c r="G57" s="21">
        <v>-0.00261</v>
      </c>
      <c r="H57" s="21">
        <f t="shared" si="3"/>
        <v>0.003793950781003365</v>
      </c>
      <c r="I57" s="18">
        <f t="shared" si="4"/>
        <v>2453241.414893951</v>
      </c>
    </row>
    <row r="58" spans="2:9" ht="12.75">
      <c r="B58" s="21">
        <v>15</v>
      </c>
      <c r="C58" s="41">
        <f>Лист3!D25</f>
        <v>38222.95138888889</v>
      </c>
      <c r="D58" s="42">
        <f>Лист3!E25</f>
        <v>2453241.451</v>
      </c>
      <c r="E58" s="42">
        <v>0.00511</v>
      </c>
      <c r="F58" s="21">
        <v>-0.00113</v>
      </c>
      <c r="G58" s="21">
        <v>-0.0026</v>
      </c>
      <c r="H58" s="21">
        <f t="shared" si="3"/>
        <v>0.003793886874030653</v>
      </c>
      <c r="I58" s="18">
        <f t="shared" si="4"/>
        <v>2453241.4547938867</v>
      </c>
    </row>
    <row r="59" spans="2:9" ht="12.75">
      <c r="B59" s="21">
        <v>16</v>
      </c>
      <c r="C59" s="41">
        <f>Лист3!D26</f>
        <v>38222.96319444444</v>
      </c>
      <c r="D59" s="42">
        <f>Лист3!E26</f>
        <v>2453241.463</v>
      </c>
      <c r="E59" s="42">
        <v>0.00511</v>
      </c>
      <c r="F59" s="21">
        <v>-0.00113</v>
      </c>
      <c r="G59" s="21">
        <v>-0.0026</v>
      </c>
      <c r="H59" s="21">
        <f t="shared" si="3"/>
        <v>0.003793886874030653</v>
      </c>
      <c r="I59" s="23">
        <f t="shared" si="4"/>
        <v>2453241.466793887</v>
      </c>
    </row>
    <row r="60" spans="2:9" ht="12.75">
      <c r="B60" s="21">
        <v>17</v>
      </c>
      <c r="C60" s="41">
        <f>Лист3!D27</f>
        <v>38222.96805555555</v>
      </c>
      <c r="D60" s="42">
        <f>Лист3!E27</f>
        <v>2453241.4679</v>
      </c>
      <c r="E60" s="42">
        <v>0.00511</v>
      </c>
      <c r="F60" s="21">
        <v>-0.00113</v>
      </c>
      <c r="G60" s="21">
        <v>-0.0026</v>
      </c>
      <c r="H60" s="21">
        <f t="shared" si="3"/>
        <v>0.003793886874030653</v>
      </c>
      <c r="I60" s="18">
        <f t="shared" si="4"/>
        <v>2453241.471693887</v>
      </c>
    </row>
    <row r="61" spans="2:9" ht="12.75">
      <c r="B61" s="21">
        <v>18</v>
      </c>
      <c r="C61" s="41">
        <f>Лист3!D28</f>
        <v>38222.97083333333</v>
      </c>
      <c r="D61" s="42">
        <f>Лист3!E28</f>
        <v>2453241.4708</v>
      </c>
      <c r="E61" s="42">
        <v>0.00511</v>
      </c>
      <c r="F61" s="21">
        <v>-0.00113</v>
      </c>
      <c r="G61" s="21">
        <v>-0.0026</v>
      </c>
      <c r="H61" s="21">
        <f t="shared" si="3"/>
        <v>0.003793886874030653</v>
      </c>
      <c r="I61" s="18">
        <f t="shared" si="4"/>
        <v>2453241.4745938866</v>
      </c>
    </row>
    <row r="62" spans="2:9" ht="12.75">
      <c r="B62" s="21">
        <v>19</v>
      </c>
      <c r="C62" s="41">
        <f>Лист3!D29</f>
        <v>38222.97708333333</v>
      </c>
      <c r="D62" s="42">
        <f>Лист3!E29</f>
        <v>2453241.4773</v>
      </c>
      <c r="E62" s="42">
        <v>0.00511</v>
      </c>
      <c r="F62" s="21">
        <v>-0.00113</v>
      </c>
      <c r="G62" s="21">
        <v>-0.0026</v>
      </c>
      <c r="H62" s="21">
        <f t="shared" si="3"/>
        <v>0.003793886874030653</v>
      </c>
      <c r="I62" s="18">
        <f t="shared" si="4"/>
        <v>2453241.481093887</v>
      </c>
    </row>
    <row r="63" spans="2:9" ht="12.75">
      <c r="B63" s="21">
        <v>20</v>
      </c>
      <c r="C63" s="41">
        <f>Лист3!D30</f>
        <v>38222.98541666667</v>
      </c>
      <c r="D63" s="42">
        <f>Лист3!E30</f>
        <v>2453241.4854</v>
      </c>
      <c r="E63" s="42">
        <v>0.00511</v>
      </c>
      <c r="F63" s="21">
        <v>-0.00113</v>
      </c>
      <c r="G63" s="21">
        <v>-0.0026</v>
      </c>
      <c r="H63" s="21">
        <f t="shared" si="3"/>
        <v>0.003793886874030653</v>
      </c>
      <c r="I63" s="18">
        <f t="shared" si="4"/>
        <v>2453241.489193887</v>
      </c>
    </row>
    <row r="64" spans="2:9" ht="12.75">
      <c r="B64" s="21">
        <v>21</v>
      </c>
      <c r="C64" s="41">
        <f>Лист3!D31</f>
        <v>38222.99375</v>
      </c>
      <c r="D64" s="42">
        <f>Лист3!E31</f>
        <v>2453241.4938</v>
      </c>
      <c r="E64" s="42">
        <v>0.00511</v>
      </c>
      <c r="F64" s="21">
        <v>-0.00113</v>
      </c>
      <c r="G64" s="21">
        <v>-0.0026</v>
      </c>
      <c r="H64" s="21">
        <f t="shared" si="3"/>
        <v>0.003793886874030653</v>
      </c>
      <c r="I64" s="23">
        <f t="shared" si="4"/>
        <v>2453241.4975938867</v>
      </c>
    </row>
    <row r="65" spans="2:9" ht="12.75">
      <c r="B65" s="21">
        <v>22</v>
      </c>
      <c r="C65" s="41">
        <f>Лист3!D32</f>
        <v>38223.00347222222</v>
      </c>
      <c r="D65" s="42">
        <f>Лист3!E32</f>
        <v>2453241.5032</v>
      </c>
      <c r="E65" s="42">
        <v>0.00511</v>
      </c>
      <c r="F65" s="21">
        <v>-0.00113</v>
      </c>
      <c r="G65" s="21">
        <v>-0.0026</v>
      </c>
      <c r="H65" s="21">
        <f t="shared" si="3"/>
        <v>0.003793886874030653</v>
      </c>
      <c r="I65" s="18">
        <f t="shared" si="4"/>
        <v>2453241.506993887</v>
      </c>
    </row>
    <row r="66" spans="2:9" ht="12.75">
      <c r="B66" s="21">
        <v>23</v>
      </c>
      <c r="C66" s="41">
        <f>Лист3!D33</f>
        <v>38223.933333333334</v>
      </c>
      <c r="D66" s="42">
        <f>Лист3!E33</f>
        <v>2453242.4333</v>
      </c>
      <c r="E66" s="42">
        <v>0.00516</v>
      </c>
      <c r="F66" s="21">
        <v>-0.0011</v>
      </c>
      <c r="G66" s="21">
        <v>-0.00253</v>
      </c>
      <c r="H66" s="21">
        <f t="shared" si="3"/>
        <v>0.0037990700755099246</v>
      </c>
      <c r="I66" s="18">
        <f t="shared" si="4"/>
        <v>2453242.4370990703</v>
      </c>
    </row>
    <row r="67" spans="2:9" ht="12.75">
      <c r="B67" s="21">
        <v>24</v>
      </c>
      <c r="C67" s="41">
        <f>Лист3!D34</f>
        <v>38226.99097222222</v>
      </c>
      <c r="D67" s="42">
        <f>Лист3!E34</f>
        <v>2453245.491</v>
      </c>
      <c r="E67" s="42">
        <v>0.0053</v>
      </c>
      <c r="F67" s="21">
        <v>-0.00099</v>
      </c>
      <c r="G67" s="21">
        <v>-0.00228</v>
      </c>
      <c r="H67" s="21">
        <f t="shared" si="3"/>
        <v>0.003797107821990851</v>
      </c>
      <c r="I67" s="18">
        <f t="shared" si="4"/>
        <v>2453245.4947971078</v>
      </c>
    </row>
    <row r="68" spans="2:9" ht="12.75">
      <c r="B68" s="21">
        <v>25</v>
      </c>
      <c r="C68" s="41">
        <f>Лист3!D35</f>
        <v>38234.89861111111</v>
      </c>
      <c r="D68" s="42">
        <f>Лист3!E35</f>
        <v>2453253.3986</v>
      </c>
      <c r="E68" s="42">
        <v>0.00557</v>
      </c>
      <c r="F68" s="21">
        <v>-0.0007</v>
      </c>
      <c r="G68" s="21">
        <v>-0.00161</v>
      </c>
      <c r="H68" s="21">
        <f t="shared" si="3"/>
        <v>0.003728754609183724</v>
      </c>
      <c r="I68" s="18">
        <f t="shared" si="4"/>
        <v>2453253.402328755</v>
      </c>
    </row>
    <row r="69" spans="2:9" ht="12.75">
      <c r="B69" s="21">
        <v>26</v>
      </c>
      <c r="C69" s="41">
        <f>Лист3!D36</f>
        <v>38234.92222222222</v>
      </c>
      <c r="D69" s="42">
        <f>Лист3!E36</f>
        <v>2453253.4222</v>
      </c>
      <c r="E69" s="42">
        <v>0.00557</v>
      </c>
      <c r="F69" s="21">
        <v>-0.0007</v>
      </c>
      <c r="G69" s="21">
        <v>-0.00161</v>
      </c>
      <c r="H69" s="21">
        <f t="shared" si="3"/>
        <v>0.003728754609183724</v>
      </c>
      <c r="I69" s="23">
        <f t="shared" si="4"/>
        <v>2453253.4259287547</v>
      </c>
    </row>
    <row r="70" spans="2:9" ht="12.75">
      <c r="B70" s="21">
        <v>27</v>
      </c>
      <c r="C70" s="41">
        <f>Лист3!D37</f>
        <v>38234.93125</v>
      </c>
      <c r="D70" s="42">
        <f>Лист3!E37</f>
        <v>2453253.4313</v>
      </c>
      <c r="E70" s="42">
        <v>0.00557</v>
      </c>
      <c r="F70" s="21">
        <v>-0.0007</v>
      </c>
      <c r="G70" s="21">
        <v>-0.00161</v>
      </c>
      <c r="H70" s="21">
        <f t="shared" si="3"/>
        <v>0.003728754609183724</v>
      </c>
      <c r="I70" s="18">
        <f t="shared" si="4"/>
        <v>2453253.4350287546</v>
      </c>
    </row>
    <row r="71" spans="2:9" ht="12.75">
      <c r="B71" s="21">
        <v>28</v>
      </c>
      <c r="C71" s="41">
        <f>Лист3!D38</f>
        <v>38234.938888888886</v>
      </c>
      <c r="D71" s="42">
        <f>Лист3!E38</f>
        <v>2453253.4388</v>
      </c>
      <c r="E71" s="42">
        <v>0.00557</v>
      </c>
      <c r="F71" s="21">
        <v>-0.0007</v>
      </c>
      <c r="G71" s="21">
        <v>-0.00161</v>
      </c>
      <c r="H71" s="21">
        <f t="shared" si="3"/>
        <v>0.003728754609183724</v>
      </c>
      <c r="I71" s="18">
        <f t="shared" si="4"/>
        <v>2453253.442528755</v>
      </c>
    </row>
    <row r="72" spans="2:9" ht="12.75">
      <c r="B72" s="21">
        <v>29</v>
      </c>
      <c r="C72" s="41">
        <f>Лист3!D39</f>
        <v>38234.94375</v>
      </c>
      <c r="D72" s="42">
        <f>Лист3!E39</f>
        <v>2453253.4438</v>
      </c>
      <c r="E72" s="42">
        <v>0.00557</v>
      </c>
      <c r="F72" s="21">
        <v>-0.0007</v>
      </c>
      <c r="G72" s="21">
        <v>-0.00161</v>
      </c>
      <c r="H72" s="21">
        <f t="shared" si="3"/>
        <v>0.003728754609183724</v>
      </c>
      <c r="I72" s="18">
        <f t="shared" si="4"/>
        <v>2453253.447528755</v>
      </c>
    </row>
    <row r="73" spans="2:9" ht="12.75">
      <c r="B73" s="21">
        <v>30</v>
      </c>
      <c r="C73" s="41">
        <f>Лист3!D40</f>
        <v>38234.95208333333</v>
      </c>
      <c r="D73" s="42">
        <f>Лист3!E40</f>
        <v>2453253.4521</v>
      </c>
      <c r="E73" s="42">
        <v>0.00558</v>
      </c>
      <c r="F73" s="21">
        <v>-0.0007</v>
      </c>
      <c r="G73" s="21">
        <v>-0.0016</v>
      </c>
      <c r="H73" s="21">
        <f t="shared" si="3"/>
        <v>0.0037286646608394925</v>
      </c>
      <c r="I73" s="18">
        <f t="shared" si="4"/>
        <v>2453253.4558286644</v>
      </c>
    </row>
    <row r="74" spans="2:9" ht="12.75">
      <c r="B74" s="21">
        <v>31</v>
      </c>
      <c r="C74" s="41">
        <f>Лист3!D41</f>
        <v>38234.95694444444</v>
      </c>
      <c r="D74" s="42">
        <f>Лист3!E41</f>
        <v>2453253.4567</v>
      </c>
      <c r="E74" s="42">
        <v>0.00558</v>
      </c>
      <c r="F74" s="21">
        <v>-0.0007</v>
      </c>
      <c r="G74" s="21">
        <v>-0.0016</v>
      </c>
      <c r="H74" s="21">
        <f t="shared" si="3"/>
        <v>0.0037286646608394925</v>
      </c>
      <c r="I74" s="23">
        <f t="shared" si="4"/>
        <v>2453253.4604286645</v>
      </c>
    </row>
    <row r="75" spans="2:9" ht="12.75">
      <c r="B75" s="21">
        <v>32</v>
      </c>
      <c r="C75" s="41">
        <f>Лист3!D42</f>
        <v>38234.9625</v>
      </c>
      <c r="D75" s="42">
        <f>Лист3!E42</f>
        <v>2453253.4626</v>
      </c>
      <c r="E75" s="42">
        <v>0.00558</v>
      </c>
      <c r="F75" s="21">
        <v>-0.0007</v>
      </c>
      <c r="G75" s="21">
        <v>-0.0016</v>
      </c>
      <c r="H75" s="21">
        <f t="shared" si="3"/>
        <v>0.0037286646608394925</v>
      </c>
      <c r="I75" s="18">
        <f t="shared" si="4"/>
        <v>2453253.4663286647</v>
      </c>
    </row>
    <row r="76" spans="2:9" ht="12.75">
      <c r="B76" s="21">
        <v>33</v>
      </c>
      <c r="C76" s="41">
        <f>Лист3!D43</f>
        <v>38234.970138888886</v>
      </c>
      <c r="D76" s="42">
        <f>Лист3!E43</f>
        <v>2453253.4701</v>
      </c>
      <c r="E76" s="42">
        <v>0.00558</v>
      </c>
      <c r="F76" s="21">
        <v>-0.0007</v>
      </c>
      <c r="G76" s="21">
        <v>-0.0016</v>
      </c>
      <c r="H76" s="21">
        <f t="shared" si="3"/>
        <v>0.0037286646608394925</v>
      </c>
      <c r="I76" s="18">
        <f t="shared" si="4"/>
        <v>2453253.4738286645</v>
      </c>
    </row>
    <row r="77" spans="2:9" ht="12.75">
      <c r="B77" s="21">
        <v>34</v>
      </c>
      <c r="C77" s="41">
        <f>Лист3!D44</f>
        <v>38234.97777777778</v>
      </c>
      <c r="D77" s="42">
        <f>Лист3!E44</f>
        <v>2453253.4778</v>
      </c>
      <c r="E77" s="42">
        <v>0.00558</v>
      </c>
      <c r="F77" s="21">
        <v>-0.0007</v>
      </c>
      <c r="G77" s="21">
        <v>-0.0016</v>
      </c>
      <c r="H77" s="21">
        <f t="shared" si="3"/>
        <v>0.0037286646608394925</v>
      </c>
      <c r="I77" s="18">
        <f t="shared" si="4"/>
        <v>2453253.4815286645</v>
      </c>
    </row>
    <row r="78" spans="2:9" ht="12.75">
      <c r="B78" s="21">
        <v>35</v>
      </c>
      <c r="C78" s="41">
        <f>Лист3!D45</f>
        <v>38234.98125</v>
      </c>
      <c r="D78" s="42">
        <f>Лист3!E45</f>
        <v>2453253.4813</v>
      </c>
      <c r="E78" s="42">
        <v>0.00558</v>
      </c>
      <c r="F78" s="21">
        <v>-0.0007</v>
      </c>
      <c r="G78" s="21">
        <v>-0.0016</v>
      </c>
      <c r="H78" s="21">
        <f t="shared" si="3"/>
        <v>0.0037286646608394925</v>
      </c>
      <c r="I78" s="18">
        <f t="shared" si="4"/>
        <v>2453253.4850286646</v>
      </c>
    </row>
    <row r="79" spans="2:9" ht="12.75">
      <c r="B79" s="21">
        <v>36</v>
      </c>
      <c r="C79" s="41">
        <f>Лист3!D46</f>
        <v>38234.986805555556</v>
      </c>
      <c r="D79" s="42">
        <f>Лист3!E46</f>
        <v>2453253.4866</v>
      </c>
      <c r="E79" s="42">
        <v>0.00558</v>
      </c>
      <c r="F79" s="21">
        <v>-0.0007</v>
      </c>
      <c r="G79" s="21">
        <v>-0.0016</v>
      </c>
      <c r="H79" s="21">
        <f t="shared" si="3"/>
        <v>0.0037286646608394925</v>
      </c>
      <c r="I79" s="23">
        <f t="shared" si="4"/>
        <v>2453253.4903286644</v>
      </c>
    </row>
    <row r="80" spans="2:9" ht="12.75">
      <c r="B80" s="21">
        <v>37</v>
      </c>
      <c r="C80" s="41">
        <f>Лист3!D47</f>
        <v>38234.99097222222</v>
      </c>
      <c r="D80" s="42">
        <f>Лист3!E47</f>
        <v>2453253.4906</v>
      </c>
      <c r="E80" s="42">
        <v>0.00558</v>
      </c>
      <c r="F80" s="21">
        <v>-0.0007</v>
      </c>
      <c r="G80" s="21">
        <v>-0.0016</v>
      </c>
      <c r="H80" s="21">
        <f t="shared" si="3"/>
        <v>0.0037286646608394925</v>
      </c>
      <c r="I80" s="18">
        <f t="shared" si="4"/>
        <v>2453253.4943286646</v>
      </c>
    </row>
    <row r="81" spans="2:9" ht="12.75">
      <c r="B81" s="21">
        <v>38</v>
      </c>
      <c r="C81" s="41">
        <f>Лист3!D48</f>
        <v>38234.99375</v>
      </c>
      <c r="D81" s="42">
        <f>Лист3!E48</f>
        <v>2453253.4938</v>
      </c>
      <c r="E81" s="42">
        <v>0.00558</v>
      </c>
      <c r="F81" s="21">
        <v>-0.0007</v>
      </c>
      <c r="G81" s="21">
        <v>-0.0016</v>
      </c>
      <c r="H81" s="21">
        <f t="shared" si="3"/>
        <v>0.0037286646608394925</v>
      </c>
      <c r="I81" s="18">
        <f t="shared" si="4"/>
        <v>2453253.4975286643</v>
      </c>
    </row>
    <row r="82" spans="2:9" ht="12.75">
      <c r="B82" s="21">
        <v>39</v>
      </c>
      <c r="C82" s="41">
        <f>Лист3!D49</f>
        <v>38241.91180555556</v>
      </c>
      <c r="D82" s="42">
        <f>Лист3!E49</f>
        <v>2453260.4118</v>
      </c>
      <c r="E82" s="42">
        <v>0.00572</v>
      </c>
      <c r="F82" s="21">
        <v>-0.00043</v>
      </c>
      <c r="G82" s="21">
        <v>-0.00099</v>
      </c>
      <c r="H82" s="21">
        <f t="shared" si="3"/>
        <v>0.0036091866133857037</v>
      </c>
      <c r="I82" s="18">
        <f t="shared" si="4"/>
        <v>2453260.4154091864</v>
      </c>
    </row>
    <row r="83" spans="2:9" ht="12.75">
      <c r="B83" s="21">
        <v>40</v>
      </c>
      <c r="C83" s="41">
        <f>Лист3!D50</f>
        <v>38241.916666666664</v>
      </c>
      <c r="D83" s="42">
        <f>Лист3!E50</f>
        <v>2453260.4167</v>
      </c>
      <c r="E83" s="42">
        <v>0.00572</v>
      </c>
      <c r="F83" s="21">
        <v>-0.00043</v>
      </c>
      <c r="G83" s="21">
        <v>-0.00099</v>
      </c>
      <c r="H83" s="21">
        <f t="shared" si="3"/>
        <v>0.0036091866133857037</v>
      </c>
      <c r="I83" s="18">
        <f t="shared" si="4"/>
        <v>2453260.4203091864</v>
      </c>
    </row>
    <row r="84" spans="2:9" ht="12.75">
      <c r="B84" s="21">
        <v>41</v>
      </c>
      <c r="C84" s="41">
        <f>Лист3!D51</f>
        <v>38241.92222222222</v>
      </c>
      <c r="D84" s="42">
        <f>Лист3!E51</f>
        <v>2453260.4222</v>
      </c>
      <c r="E84" s="42">
        <v>0.00572</v>
      </c>
      <c r="F84" s="21">
        <v>-0.00043</v>
      </c>
      <c r="G84" s="21">
        <v>-0.00099</v>
      </c>
      <c r="H84" s="21">
        <f t="shared" si="3"/>
        <v>0.0036091866133857037</v>
      </c>
      <c r="I84" s="23">
        <f t="shared" si="4"/>
        <v>2453260.4258091864</v>
      </c>
    </row>
    <row r="85" spans="2:9" ht="12.75">
      <c r="B85" s="21">
        <v>42</v>
      </c>
      <c r="C85" s="41">
        <f>Лист3!D52</f>
        <v>38241.92638888889</v>
      </c>
      <c r="D85" s="42">
        <f>Лист3!E52</f>
        <v>2453260.426</v>
      </c>
      <c r="E85" s="42">
        <v>0.00572</v>
      </c>
      <c r="F85" s="21">
        <v>-0.00043</v>
      </c>
      <c r="G85" s="21">
        <v>-0.00099</v>
      </c>
      <c r="H85" s="21">
        <f t="shared" si="3"/>
        <v>0.0036091866133857037</v>
      </c>
      <c r="I85" s="18">
        <f t="shared" si="4"/>
        <v>2453260.4296091865</v>
      </c>
    </row>
    <row r="86" spans="2:9" ht="12.75">
      <c r="B86" s="21">
        <v>43</v>
      </c>
      <c r="C86" s="41">
        <f>Лист3!D53</f>
        <v>38241.93125</v>
      </c>
      <c r="D86" s="42">
        <f>Лист3!E53</f>
        <v>2453260.4313</v>
      </c>
      <c r="E86" s="42">
        <v>0.00572</v>
      </c>
      <c r="F86" s="21">
        <v>-0.00043</v>
      </c>
      <c r="G86" s="21">
        <v>-0.00099</v>
      </c>
      <c r="H86" s="21">
        <f t="shared" si="3"/>
        <v>0.0036091866133857037</v>
      </c>
      <c r="I86" s="18">
        <f t="shared" si="4"/>
        <v>2453260.4349091863</v>
      </c>
    </row>
    <row r="87" spans="2:9" ht="12.75">
      <c r="B87" s="21">
        <v>44</v>
      </c>
      <c r="C87" s="41">
        <f>Лист3!D54</f>
        <v>38241.93819444445</v>
      </c>
      <c r="D87" s="42">
        <f>Лист3!E54</f>
        <v>2453260.4378</v>
      </c>
      <c r="E87" s="42">
        <v>0.00572</v>
      </c>
      <c r="F87" s="21">
        <v>-0.00043</v>
      </c>
      <c r="G87" s="21">
        <v>-0.00099</v>
      </c>
      <c r="H87" s="21">
        <f t="shared" si="3"/>
        <v>0.0036091866133857037</v>
      </c>
      <c r="I87" s="18">
        <f t="shared" si="4"/>
        <v>2453260.4414091865</v>
      </c>
    </row>
    <row r="88" spans="2:9" ht="12.75">
      <c r="B88" s="21">
        <v>45</v>
      </c>
      <c r="C88" s="41">
        <f>Лист3!D55</f>
        <v>38241.94305555556</v>
      </c>
      <c r="D88" s="42">
        <f>Лист3!E55</f>
        <v>2453260.4431</v>
      </c>
      <c r="E88" s="42">
        <v>0.00572</v>
      </c>
      <c r="F88" s="21">
        <v>-0.00043</v>
      </c>
      <c r="G88" s="21">
        <v>-0.00099</v>
      </c>
      <c r="H88" s="21">
        <f t="shared" si="3"/>
        <v>0.0036091866133857037</v>
      </c>
      <c r="I88" s="18">
        <f t="shared" si="4"/>
        <v>2453260.4467091863</v>
      </c>
    </row>
    <row r="89" spans="2:9" ht="12.75">
      <c r="B89" s="21">
        <v>46</v>
      </c>
      <c r="C89" s="41">
        <f>Лист3!D56</f>
        <v>38241.955555555556</v>
      </c>
      <c r="D89" s="42">
        <f>Лист3!E56</f>
        <v>2453260.4556</v>
      </c>
      <c r="E89" s="42">
        <v>0.00572</v>
      </c>
      <c r="F89" s="21">
        <v>-0.00043</v>
      </c>
      <c r="G89" s="21">
        <v>-0.00099</v>
      </c>
      <c r="H89" s="21">
        <f t="shared" si="3"/>
        <v>0.0036091866133857037</v>
      </c>
      <c r="I89" s="23">
        <f>D89+H89</f>
        <v>2453260.4592091865</v>
      </c>
    </row>
    <row r="90" spans="2:9" ht="12.75">
      <c r="B90" s="21">
        <v>47</v>
      </c>
      <c r="C90" s="41">
        <f>Лист3!D57</f>
        <v>38561.895833333336</v>
      </c>
      <c r="D90" s="42">
        <f>Лист3!E57</f>
        <v>2453580.39583</v>
      </c>
      <c r="E90" s="42">
        <v>0.00345</v>
      </c>
      <c r="F90" s="21">
        <v>-0.0019</v>
      </c>
      <c r="G90" s="21">
        <v>-0.00437</v>
      </c>
      <c r="H90" s="21">
        <f t="shared" si="3"/>
        <v>0.0034293113042465494</v>
      </c>
      <c r="I90" s="23">
        <f>D90+H90</f>
        <v>2453580.399259311</v>
      </c>
    </row>
    <row r="91" spans="2:9" ht="12.75">
      <c r="B91" s="21">
        <v>48</v>
      </c>
      <c r="C91" s="41">
        <f>Лист3!D58</f>
        <v>38561.91388888889</v>
      </c>
      <c r="D91" s="42">
        <f>Лист3!E58</f>
        <v>2453580.41389</v>
      </c>
      <c r="E91" s="42">
        <v>0.00345</v>
      </c>
      <c r="F91" s="21">
        <v>-0.0019</v>
      </c>
      <c r="G91" s="21">
        <v>-0.00437</v>
      </c>
      <c r="H91" s="21">
        <f t="shared" si="3"/>
        <v>0.0034293113042465494</v>
      </c>
      <c r="I91" s="23">
        <f aca="true" t="shared" si="5" ref="I91:I120">D91+H91</f>
        <v>2453580.4173193113</v>
      </c>
    </row>
    <row r="92" spans="2:9" ht="12.75">
      <c r="B92" s="21">
        <v>49</v>
      </c>
      <c r="C92" s="41">
        <f>Лист3!D59</f>
        <v>38561.92291666667</v>
      </c>
      <c r="D92" s="42">
        <f>Лист3!E59</f>
        <v>2453580.42292</v>
      </c>
      <c r="E92" s="42">
        <v>0.00345</v>
      </c>
      <c r="F92" s="21">
        <v>-0.0019</v>
      </c>
      <c r="G92" s="21">
        <v>-0.00437</v>
      </c>
      <c r="H92" s="21">
        <f t="shared" si="3"/>
        <v>0.0034293113042465494</v>
      </c>
      <c r="I92" s="23">
        <f t="shared" si="5"/>
        <v>2453580.426349311</v>
      </c>
    </row>
    <row r="93" spans="2:9" ht="12.75">
      <c r="B93" s="21">
        <v>50</v>
      </c>
      <c r="C93" s="41">
        <f>Лист3!D60</f>
        <v>38561.92986111111</v>
      </c>
      <c r="D93" s="42">
        <f>Лист3!E60</f>
        <v>2453580.42951</v>
      </c>
      <c r="E93" s="42">
        <v>0.00345</v>
      </c>
      <c r="F93" s="21">
        <v>-0.0019</v>
      </c>
      <c r="G93" s="21">
        <v>-0.00437</v>
      </c>
      <c r="H93" s="21">
        <f t="shared" si="3"/>
        <v>0.0034293113042465494</v>
      </c>
      <c r="I93" s="23">
        <f t="shared" si="5"/>
        <v>2453580.4329393115</v>
      </c>
    </row>
    <row r="94" spans="2:9" ht="12.75">
      <c r="B94" s="21">
        <v>51</v>
      </c>
      <c r="C94" s="41">
        <f>Лист3!D61</f>
        <v>38561.933333333334</v>
      </c>
      <c r="D94" s="42">
        <f>Лист3!E61</f>
        <v>2453580.4331</v>
      </c>
      <c r="E94" s="42">
        <v>0.00345</v>
      </c>
      <c r="F94" s="21">
        <v>-0.0019</v>
      </c>
      <c r="G94" s="21">
        <v>-0.00437</v>
      </c>
      <c r="H94" s="21">
        <f t="shared" si="3"/>
        <v>0.0034293113042465494</v>
      </c>
      <c r="I94" s="23">
        <f t="shared" si="5"/>
        <v>2453580.4365293114</v>
      </c>
    </row>
    <row r="95" spans="2:9" ht="12.75">
      <c r="B95" s="21">
        <v>52</v>
      </c>
      <c r="C95" s="41">
        <f>Лист3!D62</f>
        <v>38561.93541666667</v>
      </c>
      <c r="D95" s="42">
        <f>Лист3!E62</f>
        <v>2453580.43565</v>
      </c>
      <c r="E95" s="42">
        <v>0.00345</v>
      </c>
      <c r="F95" s="21">
        <v>-0.0019</v>
      </c>
      <c r="G95" s="21">
        <v>-0.00437</v>
      </c>
      <c r="H95" s="21">
        <f t="shared" si="3"/>
        <v>0.0034293113042465494</v>
      </c>
      <c r="I95" s="23">
        <f t="shared" si="5"/>
        <v>2453580.439079311</v>
      </c>
    </row>
    <row r="96" spans="2:9" ht="12.75">
      <c r="B96" s="21">
        <v>53</v>
      </c>
      <c r="C96" s="41">
        <f>Лист3!D63</f>
        <v>38561.94097222222</v>
      </c>
      <c r="D96" s="42">
        <f>Лист3!E63</f>
        <v>2453580.44097</v>
      </c>
      <c r="E96" s="42">
        <v>0.00345</v>
      </c>
      <c r="F96" s="21">
        <v>-0.0019</v>
      </c>
      <c r="G96" s="21">
        <v>-0.00437</v>
      </c>
      <c r="H96" s="21">
        <f t="shared" si="3"/>
        <v>0.0034293113042465494</v>
      </c>
      <c r="I96" s="23">
        <f t="shared" si="5"/>
        <v>2453580.444399311</v>
      </c>
    </row>
    <row r="97" spans="2:9" ht="12.75">
      <c r="B97" s="21">
        <v>54</v>
      </c>
      <c r="C97" s="41">
        <f>Лист3!D64</f>
        <v>38561.94652777778</v>
      </c>
      <c r="D97" s="42">
        <f>Лист3!E64</f>
        <v>2453580.44664</v>
      </c>
      <c r="E97" s="42">
        <v>0.00345</v>
      </c>
      <c r="F97" s="21">
        <v>-0.0019</v>
      </c>
      <c r="G97" s="21">
        <v>-0.00437</v>
      </c>
      <c r="H97" s="21">
        <f t="shared" si="3"/>
        <v>0.0034293113042465494</v>
      </c>
      <c r="I97" s="23">
        <f t="shared" si="5"/>
        <v>2453580.4500693115</v>
      </c>
    </row>
    <row r="98" spans="2:9" ht="12.75">
      <c r="B98" s="21">
        <v>55</v>
      </c>
      <c r="C98" s="41">
        <f>Лист3!D65</f>
        <v>38561.95208333333</v>
      </c>
      <c r="D98" s="42">
        <f>Лист3!E65</f>
        <v>2453580.45208</v>
      </c>
      <c r="E98" s="42">
        <v>0.00346</v>
      </c>
      <c r="F98" s="21">
        <v>-0.00189</v>
      </c>
      <c r="G98" s="21">
        <v>-0.00436</v>
      </c>
      <c r="H98" s="21">
        <f>E98*$E$39+F98*$F$39+G98*$G$39</f>
        <v>0.003434982113048171</v>
      </c>
      <c r="I98" s="23">
        <f t="shared" si="5"/>
        <v>2453580.4555149823</v>
      </c>
    </row>
    <row r="99" spans="2:9" ht="12.75">
      <c r="B99" s="21">
        <v>56</v>
      </c>
      <c r="C99" s="41">
        <f>Лист3!D66</f>
        <v>38561.958333333336</v>
      </c>
      <c r="D99" s="42">
        <f>Лист3!E66</f>
        <v>2453580.45856</v>
      </c>
      <c r="E99" s="42">
        <v>0.00346</v>
      </c>
      <c r="F99" s="21">
        <v>-0.00189</v>
      </c>
      <c r="G99" s="21">
        <v>-0.00436</v>
      </c>
      <c r="H99" s="21">
        <f t="shared" si="3"/>
        <v>0.003434982113048171</v>
      </c>
      <c r="I99" s="23">
        <f t="shared" si="5"/>
        <v>2453580.4619949823</v>
      </c>
    </row>
    <row r="100" spans="2:9" ht="12.75">
      <c r="B100" s="21">
        <v>57</v>
      </c>
      <c r="C100" s="41">
        <f>Лист3!D67</f>
        <v>38561.964583333334</v>
      </c>
      <c r="D100" s="42">
        <f>Лист3!E67</f>
        <v>2453580.46458</v>
      </c>
      <c r="E100" s="42">
        <v>0.00346</v>
      </c>
      <c r="F100" s="21">
        <v>-0.00189</v>
      </c>
      <c r="G100" s="21">
        <v>-0.00436</v>
      </c>
      <c r="H100" s="21">
        <f>E100*$E$39+F100*$F$39+G100*$G$39</f>
        <v>0.003434982113048171</v>
      </c>
      <c r="I100" s="23">
        <f t="shared" si="5"/>
        <v>2453580.468014982</v>
      </c>
    </row>
    <row r="101" spans="2:9" ht="12.75">
      <c r="B101" s="21">
        <v>58</v>
      </c>
      <c r="C101" s="41">
        <f>Лист3!D68</f>
        <v>38566.85208333333</v>
      </c>
      <c r="D101" s="42">
        <f>Лист3!E68</f>
        <v>2453585.35208</v>
      </c>
      <c r="E101" s="42">
        <v>0.00382</v>
      </c>
      <c r="F101" s="21">
        <v>-0.00177</v>
      </c>
      <c r="G101" s="21">
        <v>-0.00408</v>
      </c>
      <c r="H101" s="21">
        <f t="shared" si="3"/>
        <v>0.003547470371354615</v>
      </c>
      <c r="I101" s="23">
        <f t="shared" si="5"/>
        <v>2453585.3556274706</v>
      </c>
    </row>
    <row r="102" spans="2:9" ht="12.75">
      <c r="B102" s="21">
        <v>59</v>
      </c>
      <c r="C102" s="41">
        <f>Лист3!D69</f>
        <v>38566.856944444444</v>
      </c>
      <c r="D102" s="42">
        <f>Лист3!E69</f>
        <v>2453585.35694</v>
      </c>
      <c r="E102" s="42">
        <v>0.00382</v>
      </c>
      <c r="F102" s="21">
        <v>-0.00177</v>
      </c>
      <c r="G102" s="21">
        <v>-0.00408</v>
      </c>
      <c r="H102" s="21">
        <f t="shared" si="3"/>
        <v>0.003547470371354615</v>
      </c>
      <c r="I102" s="23">
        <f t="shared" si="5"/>
        <v>2453585.3604874704</v>
      </c>
    </row>
    <row r="103" spans="2:9" ht="12.75">
      <c r="B103" s="21">
        <v>60</v>
      </c>
      <c r="C103" s="41">
        <f>Лист3!D70</f>
        <v>38566.86319444444</v>
      </c>
      <c r="D103" s="42">
        <f>Лист3!E70</f>
        <v>2453585.36319</v>
      </c>
      <c r="E103" s="42">
        <v>0.00382</v>
      </c>
      <c r="F103" s="21">
        <v>-0.00177</v>
      </c>
      <c r="G103" s="21">
        <v>-0.00408</v>
      </c>
      <c r="H103" s="21">
        <f t="shared" si="3"/>
        <v>0.003547470371354615</v>
      </c>
      <c r="I103" s="23">
        <f t="shared" si="5"/>
        <v>2453585.3667374705</v>
      </c>
    </row>
    <row r="104" spans="2:9" ht="12.75">
      <c r="B104" s="21">
        <v>61</v>
      </c>
      <c r="C104" s="41">
        <f>Лист3!D71</f>
        <v>38566.870833333334</v>
      </c>
      <c r="D104" s="42">
        <f>Лист3!E71</f>
        <v>2453585.37083</v>
      </c>
      <c r="E104" s="42">
        <v>0.00382</v>
      </c>
      <c r="F104" s="21">
        <v>-0.00177</v>
      </c>
      <c r="G104" s="21">
        <v>-0.00408</v>
      </c>
      <c r="H104" s="21">
        <f t="shared" si="3"/>
        <v>0.003547470371354615</v>
      </c>
      <c r="I104" s="23">
        <f t="shared" si="5"/>
        <v>2453585.3743774705</v>
      </c>
    </row>
    <row r="105" spans="2:9" ht="12.75">
      <c r="B105" s="21">
        <v>62</v>
      </c>
      <c r="C105" s="41">
        <f>Лист3!D72</f>
        <v>38566.89027777778</v>
      </c>
      <c r="D105" s="42">
        <f>Лист3!E72</f>
        <v>2453585.38993</v>
      </c>
      <c r="E105" s="42">
        <v>0.00382</v>
      </c>
      <c r="F105" s="21">
        <v>-0.00177</v>
      </c>
      <c r="G105" s="21">
        <v>-0.00408</v>
      </c>
      <c r="H105" s="21">
        <f t="shared" si="3"/>
        <v>0.003547470371354615</v>
      </c>
      <c r="I105" s="23">
        <f t="shared" si="5"/>
        <v>2453585.3934774706</v>
      </c>
    </row>
    <row r="106" spans="2:9" ht="12.75">
      <c r="B106" s="21">
        <v>63</v>
      </c>
      <c r="C106" s="41">
        <f>Лист3!D73</f>
        <v>38566.899305555555</v>
      </c>
      <c r="D106" s="42">
        <f>Лист3!E73</f>
        <v>2453585.39896</v>
      </c>
      <c r="E106" s="42">
        <v>0.00382</v>
      </c>
      <c r="F106" s="21">
        <v>-0.00177</v>
      </c>
      <c r="G106" s="21">
        <v>-0.00408</v>
      </c>
      <c r="H106" s="21">
        <f t="shared" si="3"/>
        <v>0.003547470371354615</v>
      </c>
      <c r="I106" s="23">
        <f t="shared" si="5"/>
        <v>2453585.4025074705</v>
      </c>
    </row>
    <row r="107" spans="2:9" ht="12.75">
      <c r="B107" s="21">
        <v>64</v>
      </c>
      <c r="C107" s="41">
        <f>Лист3!D74</f>
        <v>38566.90416666667</v>
      </c>
      <c r="D107" s="42">
        <f>Лист3!E74</f>
        <v>2453585.39896</v>
      </c>
      <c r="E107" s="42">
        <v>0.00382</v>
      </c>
      <c r="F107" s="21">
        <v>-0.00177</v>
      </c>
      <c r="G107" s="21">
        <v>-0.00408</v>
      </c>
      <c r="H107" s="21">
        <f t="shared" si="3"/>
        <v>0.003547470371354615</v>
      </c>
      <c r="I107" s="23">
        <f t="shared" si="5"/>
        <v>2453585.4025074705</v>
      </c>
    </row>
    <row r="108" spans="2:9" ht="12.75">
      <c r="B108" s="21">
        <v>65</v>
      </c>
      <c r="C108" s="41">
        <f>Лист3!D75</f>
        <v>38566.916666666664</v>
      </c>
      <c r="D108" s="42">
        <f>Лист3!E75</f>
        <v>2453585.41632</v>
      </c>
      <c r="E108" s="42">
        <v>0.00382</v>
      </c>
      <c r="F108" s="21">
        <v>-0.00177</v>
      </c>
      <c r="G108" s="21">
        <v>-0.00408</v>
      </c>
      <c r="H108" s="21">
        <f t="shared" si="3"/>
        <v>0.003547470371354615</v>
      </c>
      <c r="I108" s="23">
        <f t="shared" si="5"/>
        <v>2453585.4198674704</v>
      </c>
    </row>
    <row r="109" spans="2:9" ht="12.75">
      <c r="B109" s="21">
        <v>66</v>
      </c>
      <c r="C109" s="41">
        <f>Лист3!D76</f>
        <v>38566.92361111111</v>
      </c>
      <c r="D109" s="42">
        <f>Лист3!E76</f>
        <v>2453585.42338</v>
      </c>
      <c r="E109" s="42">
        <v>0.00382</v>
      </c>
      <c r="F109" s="21">
        <v>-0.00177</v>
      </c>
      <c r="G109" s="21">
        <v>-0.00408</v>
      </c>
      <c r="H109" s="21">
        <f aca="true" t="shared" si="6" ref="H109:H120">E109*$E$39+F109*$F$39+G109*$G$39</f>
        <v>0.003547470371354615</v>
      </c>
      <c r="I109" s="23">
        <f t="shared" si="5"/>
        <v>2453585.4269274706</v>
      </c>
    </row>
    <row r="110" spans="2:9" ht="12.75">
      <c r="B110" s="21">
        <v>67</v>
      </c>
      <c r="C110" s="41">
        <f>Лист3!D77</f>
        <v>38566.92847222222</v>
      </c>
      <c r="D110" s="42">
        <f>Лист3!E77</f>
        <v>2453585.42813</v>
      </c>
      <c r="E110" s="42">
        <v>0.00382</v>
      </c>
      <c r="F110" s="21">
        <v>-0.00177</v>
      </c>
      <c r="G110" s="21">
        <v>-0.00408</v>
      </c>
      <c r="H110" s="21">
        <f t="shared" si="6"/>
        <v>0.003547470371354615</v>
      </c>
      <c r="I110" s="23">
        <f t="shared" si="5"/>
        <v>2453585.4316774704</v>
      </c>
    </row>
    <row r="111" spans="2:9" ht="12.75">
      <c r="B111" s="21">
        <v>68</v>
      </c>
      <c r="C111" s="41">
        <f>Лист3!D78</f>
        <v>38566.933333333334</v>
      </c>
      <c r="D111" s="42">
        <f>Лист3!E78</f>
        <v>2453585.43345</v>
      </c>
      <c r="E111" s="42">
        <v>0.00382</v>
      </c>
      <c r="F111" s="21">
        <v>-0.00177</v>
      </c>
      <c r="G111" s="21">
        <v>-0.00408</v>
      </c>
      <c r="H111" s="21">
        <f t="shared" si="6"/>
        <v>0.003547470371354615</v>
      </c>
      <c r="I111" s="23">
        <f t="shared" si="5"/>
        <v>2453585.4369974704</v>
      </c>
    </row>
    <row r="112" spans="2:9" ht="12.75">
      <c r="B112" s="21">
        <v>69</v>
      </c>
      <c r="C112" s="41">
        <f>Лист3!D79</f>
        <v>38566.93819444445</v>
      </c>
      <c r="D112" s="42">
        <f>Лист3!E79</f>
        <v>2453585.43785</v>
      </c>
      <c r="E112" s="42">
        <v>0.00382</v>
      </c>
      <c r="F112" s="21">
        <v>-0.00177</v>
      </c>
      <c r="G112" s="21">
        <v>-0.00408</v>
      </c>
      <c r="H112" s="21">
        <f t="shared" si="6"/>
        <v>0.003547470371354615</v>
      </c>
      <c r="I112" s="23">
        <f t="shared" si="5"/>
        <v>2453585.4413974704</v>
      </c>
    </row>
    <row r="113" spans="2:9" ht="12.75">
      <c r="B113" s="21">
        <v>70</v>
      </c>
      <c r="C113" s="41">
        <f>Лист3!D80</f>
        <v>38566.941666666666</v>
      </c>
      <c r="D113" s="42">
        <f>Лист3!E80</f>
        <v>2453585.4419</v>
      </c>
      <c r="E113" s="42">
        <v>0.00382</v>
      </c>
      <c r="F113" s="21">
        <v>-0.00177</v>
      </c>
      <c r="G113" s="21">
        <v>-0.00408</v>
      </c>
      <c r="H113" s="21">
        <f t="shared" si="6"/>
        <v>0.003547470371354615</v>
      </c>
      <c r="I113" s="23">
        <f t="shared" si="5"/>
        <v>2453585.4454474705</v>
      </c>
    </row>
    <row r="114" spans="2:9" ht="12.75">
      <c r="B114" s="21">
        <v>71</v>
      </c>
      <c r="C114" s="41">
        <f>Лист3!D81</f>
        <v>38566.94513888889</v>
      </c>
      <c r="D114" s="42">
        <f>Лист3!E81</f>
        <v>2453585.44514</v>
      </c>
      <c r="E114" s="42">
        <v>0.00382</v>
      </c>
      <c r="F114" s="21">
        <v>-0.00177</v>
      </c>
      <c r="G114" s="21">
        <v>-0.00408</v>
      </c>
      <c r="H114" s="21">
        <f t="shared" si="6"/>
        <v>0.003547470371354615</v>
      </c>
      <c r="I114" s="23">
        <f t="shared" si="5"/>
        <v>2453585.4486874705</v>
      </c>
    </row>
    <row r="115" spans="2:9" ht="12.75">
      <c r="B115" s="21">
        <v>72</v>
      </c>
      <c r="C115" s="41">
        <f>Лист3!D82</f>
        <v>38566.94930555556</v>
      </c>
      <c r="D115" s="42">
        <f>Лист3!E82</f>
        <v>2453585.44514</v>
      </c>
      <c r="E115" s="42">
        <v>0.00382</v>
      </c>
      <c r="F115" s="21">
        <v>-0.00177</v>
      </c>
      <c r="G115" s="21">
        <v>-0.00408</v>
      </c>
      <c r="H115" s="21">
        <f t="shared" si="6"/>
        <v>0.003547470371354615</v>
      </c>
      <c r="I115" s="23">
        <f t="shared" si="5"/>
        <v>2453585.4486874705</v>
      </c>
    </row>
    <row r="116" spans="2:9" ht="12.75">
      <c r="B116" s="21">
        <v>73</v>
      </c>
      <c r="C116" s="41">
        <f>Лист3!D83</f>
        <v>38566.95347222222</v>
      </c>
      <c r="D116" s="42">
        <f>Лист3!E83</f>
        <v>2453585.45347</v>
      </c>
      <c r="E116" s="42">
        <v>0.00383</v>
      </c>
      <c r="F116" s="21">
        <v>-0.00177</v>
      </c>
      <c r="G116" s="21">
        <v>-0.00407</v>
      </c>
      <c r="H116" s="21">
        <f t="shared" si="6"/>
        <v>0.003547380423010384</v>
      </c>
      <c r="I116" s="23">
        <f t="shared" si="5"/>
        <v>2453585.4570173803</v>
      </c>
    </row>
    <row r="117" spans="2:9" ht="12.75">
      <c r="B117" s="21">
        <v>74</v>
      </c>
      <c r="C117" s="41">
        <f>Лист3!D84</f>
        <v>38566.95694444444</v>
      </c>
      <c r="D117" s="42">
        <f>Лист3!E84</f>
        <v>2453585.45671</v>
      </c>
      <c r="E117" s="42">
        <v>0.00383</v>
      </c>
      <c r="F117" s="21">
        <v>-0.00177</v>
      </c>
      <c r="G117" s="21">
        <v>-0.00407</v>
      </c>
      <c r="H117" s="21">
        <f t="shared" si="6"/>
        <v>0.003547380423010384</v>
      </c>
      <c r="I117" s="23">
        <f t="shared" si="5"/>
        <v>2453585.4602573803</v>
      </c>
    </row>
    <row r="118" spans="2:9" ht="12.75">
      <c r="B118" s="21">
        <v>75</v>
      </c>
      <c r="C118" s="41">
        <f>Лист3!D85</f>
        <v>38566.95972222222</v>
      </c>
      <c r="D118" s="42">
        <f>Лист3!E85</f>
        <v>2453585.45938</v>
      </c>
      <c r="E118" s="42">
        <v>0.00383</v>
      </c>
      <c r="F118" s="21">
        <v>-0.00177</v>
      </c>
      <c r="G118" s="21">
        <v>-0.00407</v>
      </c>
      <c r="H118" s="21">
        <f t="shared" si="6"/>
        <v>0.003547380423010384</v>
      </c>
      <c r="I118" s="23">
        <f t="shared" si="5"/>
        <v>2453585.46292738</v>
      </c>
    </row>
    <row r="119" spans="2:9" ht="12.75">
      <c r="B119" s="21">
        <v>76</v>
      </c>
      <c r="C119" s="41">
        <f>Лист3!D86</f>
        <v>38566.96527777778</v>
      </c>
      <c r="D119" s="42">
        <f>Лист3!E86</f>
        <v>2453585.46505</v>
      </c>
      <c r="E119" s="42">
        <v>0.00383</v>
      </c>
      <c r="F119" s="21">
        <v>-0.00177</v>
      </c>
      <c r="G119" s="21">
        <v>-0.00407</v>
      </c>
      <c r="H119" s="21">
        <f t="shared" si="6"/>
        <v>0.003547380423010384</v>
      </c>
      <c r="I119" s="23">
        <f t="shared" si="5"/>
        <v>2453585.4685973804</v>
      </c>
    </row>
    <row r="120" spans="2:9" ht="12.75">
      <c r="B120" s="21">
        <v>77</v>
      </c>
      <c r="C120" s="41">
        <f>Лист3!D87</f>
        <v>38566.970138888886</v>
      </c>
      <c r="D120" s="42">
        <f>Лист3!E87</f>
        <v>2453585.46991</v>
      </c>
      <c r="E120" s="42">
        <v>0.00383</v>
      </c>
      <c r="F120" s="21">
        <v>-0.00177</v>
      </c>
      <c r="G120" s="21">
        <v>-0.00407</v>
      </c>
      <c r="H120" s="21">
        <f t="shared" si="6"/>
        <v>0.003547380423010384</v>
      </c>
      <c r="I120" s="23">
        <f t="shared" si="5"/>
        <v>2453585.47345738</v>
      </c>
    </row>
    <row r="121" spans="2:9" ht="12.75">
      <c r="B121" s="21">
        <v>78</v>
      </c>
      <c r="C121" s="41">
        <f>Лист3!D88</f>
        <v>38566.972916666666</v>
      </c>
      <c r="D121" s="42">
        <f>Лист3!E88</f>
        <v>2453585.47292</v>
      </c>
      <c r="E121" s="42">
        <v>0.00383</v>
      </c>
      <c r="F121" s="21">
        <v>-0.00177</v>
      </c>
      <c r="G121" s="21">
        <v>-0.00407</v>
      </c>
      <c r="H121" s="21">
        <f aca="true" t="shared" si="7" ref="H121:H126">E121*$E$39+F121*$F$39+G121*$G$39</f>
        <v>0.003547380423010384</v>
      </c>
      <c r="I121" s="23">
        <f aca="true" t="shared" si="8" ref="I121:I126">D121+H121</f>
        <v>2453585.4764673803</v>
      </c>
    </row>
    <row r="122" spans="2:9" ht="12.75">
      <c r="B122" s="21">
        <v>79</v>
      </c>
      <c r="C122" s="41">
        <f>Лист3!D89</f>
        <v>38567.86388888889</v>
      </c>
      <c r="D122" s="42">
        <f>Лист3!E89</f>
        <v>2453586.36389</v>
      </c>
      <c r="E122" s="42">
        <v>0.0039</v>
      </c>
      <c r="F122" s="21">
        <v>-0.00175</v>
      </c>
      <c r="G122" s="21">
        <v>-0.00402</v>
      </c>
      <c r="H122" s="21">
        <f t="shared" si="7"/>
        <v>0.0035699216271296037</v>
      </c>
      <c r="I122" s="23">
        <f t="shared" si="8"/>
        <v>2453586.3674599216</v>
      </c>
    </row>
    <row r="123" spans="2:9" ht="12.75">
      <c r="B123" s="21">
        <v>80</v>
      </c>
      <c r="C123" s="41">
        <f>Лист3!D90</f>
        <v>38591.907638888886</v>
      </c>
      <c r="D123" s="42">
        <f>Лист3!E90</f>
        <v>2453610.40729</v>
      </c>
      <c r="E123" s="36">
        <v>0.00529</v>
      </c>
      <c r="F123" s="21">
        <v>-0.001</v>
      </c>
      <c r="G123" s="21">
        <v>-0.0023</v>
      </c>
      <c r="H123" s="21">
        <f t="shared" si="7"/>
        <v>0.0037972616773077955</v>
      </c>
      <c r="I123" s="23">
        <f t="shared" si="8"/>
        <v>2453610.4110872615</v>
      </c>
    </row>
    <row r="124" spans="2:9" ht="12.75">
      <c r="B124" s="21">
        <v>81</v>
      </c>
      <c r="C124" s="41">
        <f>Лист3!D91</f>
        <v>38594.873611111114</v>
      </c>
      <c r="D124" s="42">
        <f>Лист3!E91</f>
        <v>2453613.37361</v>
      </c>
      <c r="E124" s="36">
        <v>0.0054</v>
      </c>
      <c r="F124" s="21">
        <v>-0.00089</v>
      </c>
      <c r="G124" s="21">
        <v>-0.00204</v>
      </c>
      <c r="H124" s="21">
        <f t="shared" si="7"/>
        <v>0.0037722706123471525</v>
      </c>
      <c r="I124" s="23">
        <f t="shared" si="8"/>
        <v>2453613.3773822705</v>
      </c>
    </row>
    <row r="125" spans="2:9" ht="12.75">
      <c r="B125" s="21">
        <v>82</v>
      </c>
      <c r="C125" s="41">
        <f>Лист3!D92</f>
        <v>38604.80902777778</v>
      </c>
      <c r="D125" s="42">
        <f>Лист3!E92</f>
        <v>2453623.30903</v>
      </c>
      <c r="E125" s="36">
        <v>0.00568</v>
      </c>
      <c r="F125" s="21">
        <v>-0.00051</v>
      </c>
      <c r="G125" s="21">
        <v>-0.00118</v>
      </c>
      <c r="H125" s="21">
        <f t="shared" si="7"/>
        <v>0.0036508303113742886</v>
      </c>
      <c r="I125" s="23">
        <f t="shared" si="8"/>
        <v>2453623.3126808302</v>
      </c>
    </row>
    <row r="126" spans="2:9" ht="12.75">
      <c r="B126" s="21">
        <v>83</v>
      </c>
      <c r="C126" s="41">
        <f>Лист3!D93</f>
        <v>38633.728472222225</v>
      </c>
      <c r="D126" s="42">
        <f>Лист3!E93</f>
        <v>2453652.22824</v>
      </c>
      <c r="E126" s="36">
        <v>0.00555</v>
      </c>
      <c r="F126" s="21">
        <v>0.00062</v>
      </c>
      <c r="G126" s="21">
        <v>0.00144</v>
      </c>
      <c r="H126" s="21">
        <f t="shared" si="7"/>
        <v>0.002701182564725129</v>
      </c>
      <c r="I126" s="23">
        <f t="shared" si="8"/>
        <v>2453652.2309411825</v>
      </c>
    </row>
    <row r="127" spans="2:9" ht="12.75">
      <c r="B127" s="21">
        <v>84</v>
      </c>
      <c r="C127" s="41">
        <f>Лист3!D94</f>
        <v>38633.777083333334</v>
      </c>
      <c r="D127" s="42">
        <f>Лист3!E94</f>
        <v>2453652.27697</v>
      </c>
      <c r="E127" s="36">
        <v>0.00555</v>
      </c>
      <c r="F127" s="21">
        <v>0.00063</v>
      </c>
      <c r="G127" s="21">
        <v>0.00145</v>
      </c>
      <c r="H127" s="21">
        <f aca="true" t="shared" si="9" ref="H127:H144">E127*$E$39+F127*$F$39+G127*$G$39</f>
        <v>0.002701118657752416</v>
      </c>
      <c r="I127" s="23">
        <f aca="true" t="shared" si="10" ref="I127:I190">D127+H127</f>
        <v>2453652.2796711186</v>
      </c>
    </row>
    <row r="128" spans="2:9" ht="12.75">
      <c r="B128" s="21">
        <v>85</v>
      </c>
      <c r="C128" s="41">
        <f>Лист3!D95</f>
        <v>38633.830555555556</v>
      </c>
      <c r="D128" s="42">
        <f>Лист3!E95</f>
        <v>2453652.33079</v>
      </c>
      <c r="E128" s="36">
        <v>0.00555</v>
      </c>
      <c r="F128" s="21">
        <v>0.00063</v>
      </c>
      <c r="G128" s="21">
        <v>0.00145</v>
      </c>
      <c r="H128" s="21">
        <f t="shared" si="9"/>
        <v>0.002701118657752416</v>
      </c>
      <c r="I128" s="23">
        <f t="shared" si="10"/>
        <v>2453652.3334911186</v>
      </c>
    </row>
    <row r="129" spans="2:9" ht="12.75">
      <c r="B129" s="21">
        <v>86</v>
      </c>
      <c r="C129" s="41">
        <f>Лист3!D96</f>
        <v>38633.834027777775</v>
      </c>
      <c r="D129" s="42">
        <f>Лист3!E96</f>
        <v>2453652.3338</v>
      </c>
      <c r="E129" s="36">
        <v>0.00555</v>
      </c>
      <c r="F129" s="21">
        <v>0.00063</v>
      </c>
      <c r="G129" s="21">
        <v>0.00145</v>
      </c>
      <c r="H129" s="21">
        <f t="shared" si="9"/>
        <v>0.002701118657752416</v>
      </c>
      <c r="I129" s="23">
        <f t="shared" si="10"/>
        <v>2453652.3365011187</v>
      </c>
    </row>
    <row r="130" spans="2:9" ht="12.75">
      <c r="B130" s="21">
        <v>87</v>
      </c>
      <c r="C130" s="41">
        <f>Лист3!D97</f>
        <v>38633.83541666667</v>
      </c>
      <c r="D130" s="42">
        <f>Лист3!E97</f>
        <v>2453652.33553</v>
      </c>
      <c r="E130" s="36">
        <v>0.00555</v>
      </c>
      <c r="F130" s="21">
        <v>0.00063</v>
      </c>
      <c r="G130" s="21">
        <v>0.00145</v>
      </c>
      <c r="H130" s="21">
        <f t="shared" si="9"/>
        <v>0.002701118657752416</v>
      </c>
      <c r="I130" s="23">
        <f t="shared" si="10"/>
        <v>2453652.3382311184</v>
      </c>
    </row>
    <row r="131" spans="2:9" ht="12.75">
      <c r="B131" s="21">
        <v>88</v>
      </c>
      <c r="C131" s="41">
        <f>Лист3!D98</f>
        <v>38633.8375</v>
      </c>
      <c r="D131" s="42">
        <f>Лист3!E98</f>
        <v>2453652.33773</v>
      </c>
      <c r="E131" s="36">
        <v>0.00555</v>
      </c>
      <c r="F131" s="21">
        <v>0.00063</v>
      </c>
      <c r="G131" s="21">
        <v>0.00145</v>
      </c>
      <c r="H131" s="21">
        <f t="shared" si="9"/>
        <v>0.002701118657752416</v>
      </c>
      <c r="I131" s="23">
        <f t="shared" si="10"/>
        <v>2453652.3404311184</v>
      </c>
    </row>
    <row r="132" spans="2:9" ht="12.75">
      <c r="B132" s="21">
        <v>89</v>
      </c>
      <c r="C132" s="41">
        <f>Лист3!D99</f>
        <v>38633.84097222222</v>
      </c>
      <c r="D132" s="42">
        <f>Лист3!E99</f>
        <v>2453652.34097</v>
      </c>
      <c r="E132" s="36">
        <v>0.00555</v>
      </c>
      <c r="F132" s="21">
        <v>0.00063</v>
      </c>
      <c r="G132" s="21">
        <v>0.00145</v>
      </c>
      <c r="H132" s="21">
        <f t="shared" si="9"/>
        <v>0.002701118657752416</v>
      </c>
      <c r="I132" s="23">
        <f>D132+H132</f>
        <v>2453652.3436711184</v>
      </c>
    </row>
    <row r="133" spans="2:9" ht="12.75">
      <c r="B133" s="21">
        <v>90</v>
      </c>
      <c r="C133" s="41">
        <f>Лист3!D100</f>
        <v>38633.84375</v>
      </c>
      <c r="D133" s="42">
        <f>Лист3!E100</f>
        <v>2453652.34375</v>
      </c>
      <c r="E133" s="36">
        <v>0.00555</v>
      </c>
      <c r="F133" s="21">
        <v>0.00063</v>
      </c>
      <c r="G133" s="21">
        <v>0.00145</v>
      </c>
      <c r="H133" s="21">
        <f aca="true" t="shared" si="11" ref="H133:H197">E133*$E$39+F133*$F$39+G133*$G$39</f>
        <v>0.002701118657752416</v>
      </c>
      <c r="I133" s="23">
        <f t="shared" si="10"/>
        <v>2453652.3464511186</v>
      </c>
    </row>
    <row r="134" spans="2:9" ht="12.75">
      <c r="B134" s="21">
        <v>91</v>
      </c>
      <c r="C134" s="41">
        <f>Лист3!D101</f>
        <v>38633.850810185184</v>
      </c>
      <c r="D134" s="42">
        <f>Лист3!E101</f>
        <v>2453652.35081</v>
      </c>
      <c r="E134" s="36">
        <v>0.00555</v>
      </c>
      <c r="F134" s="21">
        <v>0.00063</v>
      </c>
      <c r="G134" s="21">
        <v>0.00146</v>
      </c>
      <c r="H134" s="21">
        <f t="shared" si="9"/>
        <v>0.00269529399363385</v>
      </c>
      <c r="I134" s="23">
        <f t="shared" si="10"/>
        <v>2453652.3535052943</v>
      </c>
    </row>
    <row r="135" spans="2:9" ht="12.75">
      <c r="B135" s="21">
        <v>92</v>
      </c>
      <c r="C135" s="41">
        <f>Лист3!D102</f>
        <v>38633.85208333333</v>
      </c>
      <c r="D135" s="42">
        <f>Лист3!E102</f>
        <v>2453652.35208</v>
      </c>
      <c r="E135" s="36">
        <v>0.00555</v>
      </c>
      <c r="F135" s="21">
        <v>0.00063</v>
      </c>
      <c r="G135" s="21">
        <v>0.00146</v>
      </c>
      <c r="H135" s="21">
        <f t="shared" si="11"/>
        <v>0.00269529399363385</v>
      </c>
      <c r="I135" s="23">
        <f t="shared" si="10"/>
        <v>2453652.354775294</v>
      </c>
    </row>
    <row r="136" spans="2:9" ht="12.75">
      <c r="B136" s="21">
        <v>93</v>
      </c>
      <c r="C136" s="41">
        <f>Лист3!D103</f>
        <v>38633.854166666664</v>
      </c>
      <c r="D136" s="42">
        <f>Лист3!E103</f>
        <v>2453652.35382</v>
      </c>
      <c r="E136" s="36">
        <v>0.00555</v>
      </c>
      <c r="F136" s="21">
        <v>0.00063</v>
      </c>
      <c r="G136" s="21">
        <v>0.00146</v>
      </c>
      <c r="H136" s="21">
        <f t="shared" si="9"/>
        <v>0.00269529399363385</v>
      </c>
      <c r="I136" s="23">
        <f t="shared" si="10"/>
        <v>2453652.356515294</v>
      </c>
    </row>
    <row r="137" spans="2:9" ht="12.75">
      <c r="B137" s="21">
        <v>94</v>
      </c>
      <c r="C137" s="41">
        <f>Лист3!D104</f>
        <v>38633.85902777778</v>
      </c>
      <c r="D137" s="42">
        <f>Лист3!E104</f>
        <v>2453652.35926</v>
      </c>
      <c r="E137" s="36">
        <v>0.00555</v>
      </c>
      <c r="F137" s="21">
        <v>0.00063</v>
      </c>
      <c r="G137" s="21">
        <v>0.00146</v>
      </c>
      <c r="H137" s="21">
        <f t="shared" si="11"/>
        <v>0.00269529399363385</v>
      </c>
      <c r="I137" s="23">
        <f t="shared" si="10"/>
        <v>2453652.361955294</v>
      </c>
    </row>
    <row r="138" spans="2:9" ht="12.75">
      <c r="B138" s="21">
        <v>95</v>
      </c>
      <c r="C138" s="41">
        <f>Лист3!D105</f>
        <v>38633.861805555556</v>
      </c>
      <c r="D138" s="42">
        <f>Лист3!E105</f>
        <v>2453652.36169</v>
      </c>
      <c r="E138" s="36">
        <v>0.00555</v>
      </c>
      <c r="F138" s="21">
        <v>0.00063</v>
      </c>
      <c r="G138" s="21">
        <v>0.00146</v>
      </c>
      <c r="H138" s="21">
        <f t="shared" si="9"/>
        <v>0.00269529399363385</v>
      </c>
      <c r="I138" s="23">
        <f t="shared" si="10"/>
        <v>2453652.3643852943</v>
      </c>
    </row>
    <row r="139" spans="2:9" ht="12.75">
      <c r="B139" s="21">
        <v>96</v>
      </c>
      <c r="C139" s="41">
        <f>Лист3!D106</f>
        <v>38633.865277777775</v>
      </c>
      <c r="D139" s="42">
        <f>Лист3!E106</f>
        <v>2453652.36539</v>
      </c>
      <c r="E139" s="36">
        <v>0.00555</v>
      </c>
      <c r="F139" s="21">
        <v>0.00063</v>
      </c>
      <c r="G139" s="21">
        <v>0.00146</v>
      </c>
      <c r="H139" s="21">
        <f t="shared" si="11"/>
        <v>0.00269529399363385</v>
      </c>
      <c r="I139" s="23">
        <f t="shared" si="10"/>
        <v>2453652.368085294</v>
      </c>
    </row>
    <row r="140" spans="2:9" ht="12.75">
      <c r="B140" s="21">
        <v>97</v>
      </c>
      <c r="C140" s="41">
        <f>Лист3!D107</f>
        <v>38633.868055555555</v>
      </c>
      <c r="D140" s="42">
        <f>Лист3!E107</f>
        <v>2453652.36782</v>
      </c>
      <c r="E140" s="36">
        <v>0.00555</v>
      </c>
      <c r="F140" s="21">
        <v>0.00063</v>
      </c>
      <c r="G140" s="21">
        <v>0.00146</v>
      </c>
      <c r="H140" s="21">
        <f t="shared" si="9"/>
        <v>0.00269529399363385</v>
      </c>
      <c r="I140" s="23">
        <f t="shared" si="10"/>
        <v>2453652.370515294</v>
      </c>
    </row>
    <row r="141" spans="2:9" ht="12.75">
      <c r="B141" s="21">
        <v>98</v>
      </c>
      <c r="C141" s="41">
        <f>Лист3!D108</f>
        <v>38633.870833333334</v>
      </c>
      <c r="D141" s="42">
        <f>Лист3!E108</f>
        <v>2453652.37083</v>
      </c>
      <c r="E141" s="36">
        <v>0.00555</v>
      </c>
      <c r="F141" s="21">
        <v>0.00063</v>
      </c>
      <c r="G141" s="21">
        <v>0.00146</v>
      </c>
      <c r="H141" s="21">
        <f t="shared" si="11"/>
        <v>0.00269529399363385</v>
      </c>
      <c r="I141" s="23">
        <f t="shared" si="10"/>
        <v>2453652.373525294</v>
      </c>
    </row>
    <row r="142" spans="2:9" ht="12.75">
      <c r="B142" s="21">
        <v>99</v>
      </c>
      <c r="C142" s="41">
        <f>Лист3!D109</f>
        <v>38633.87291666667</v>
      </c>
      <c r="D142" s="42">
        <f>Лист3!E109</f>
        <v>2453652.37269</v>
      </c>
      <c r="E142" s="36">
        <v>0.00555</v>
      </c>
      <c r="F142" s="21">
        <v>0.00063</v>
      </c>
      <c r="G142" s="21">
        <v>0.00146</v>
      </c>
      <c r="H142" s="21">
        <f t="shared" si="9"/>
        <v>0.00269529399363385</v>
      </c>
      <c r="I142" s="23">
        <f t="shared" si="10"/>
        <v>2453652.375385294</v>
      </c>
    </row>
    <row r="143" spans="2:9" ht="12.75">
      <c r="B143" s="21">
        <v>100</v>
      </c>
      <c r="C143" s="41">
        <f>Лист3!D110</f>
        <v>38633.87430555555</v>
      </c>
      <c r="D143" s="42">
        <f>Лист3!E110</f>
        <v>2453652.37442</v>
      </c>
      <c r="E143" s="36">
        <v>0.00555</v>
      </c>
      <c r="F143" s="21">
        <v>0.00063</v>
      </c>
      <c r="G143" s="21">
        <v>0.00146</v>
      </c>
      <c r="H143" s="21">
        <f t="shared" si="11"/>
        <v>0.00269529399363385</v>
      </c>
      <c r="I143" s="23">
        <f t="shared" si="10"/>
        <v>2453652.377115294</v>
      </c>
    </row>
    <row r="144" spans="2:9" ht="12.75">
      <c r="B144" s="21">
        <v>101</v>
      </c>
      <c r="C144" s="41">
        <f>Лист3!D111</f>
        <v>38633.87708333333</v>
      </c>
      <c r="D144" s="42">
        <f>Лист3!E111</f>
        <v>2453652.37674</v>
      </c>
      <c r="E144" s="36">
        <v>0.00555</v>
      </c>
      <c r="F144" s="21">
        <v>0.00063</v>
      </c>
      <c r="G144" s="21">
        <v>0.00146</v>
      </c>
      <c r="H144" s="21">
        <f t="shared" si="9"/>
        <v>0.00269529399363385</v>
      </c>
      <c r="I144" s="23">
        <f t="shared" si="10"/>
        <v>2453652.3794352943</v>
      </c>
    </row>
    <row r="145" spans="2:9" ht="12.75">
      <c r="B145" s="21">
        <v>102</v>
      </c>
      <c r="C145" s="41">
        <f>Лист3!D112</f>
        <v>38633.87847222222</v>
      </c>
      <c r="D145" s="42">
        <f>Лист3!E112</f>
        <v>2453652.37847</v>
      </c>
      <c r="E145" s="36">
        <v>0.00555</v>
      </c>
      <c r="F145" s="21">
        <v>0.00063</v>
      </c>
      <c r="G145" s="21">
        <v>0.00146</v>
      </c>
      <c r="H145" s="21">
        <f t="shared" si="11"/>
        <v>0.00269529399363385</v>
      </c>
      <c r="I145" s="23">
        <f t="shared" si="10"/>
        <v>2453652.381165294</v>
      </c>
    </row>
    <row r="146" spans="2:9" ht="12.75">
      <c r="B146" s="21">
        <v>103</v>
      </c>
      <c r="C146" s="41">
        <f>Лист3!D113</f>
        <v>38654.680555555555</v>
      </c>
      <c r="D146" s="42">
        <f>Лист3!E113</f>
        <v>2453673.18032</v>
      </c>
      <c r="E146" s="36">
        <v>0.00462</v>
      </c>
      <c r="F146" s="21">
        <v>0.00135</v>
      </c>
      <c r="G146" s="21">
        <v>0.00313</v>
      </c>
      <c r="H146" s="21">
        <f t="shared" si="11"/>
        <v>0.001604021033321687</v>
      </c>
      <c r="I146" s="23">
        <f t="shared" si="10"/>
        <v>2453673.181924021</v>
      </c>
    </row>
    <row r="147" spans="2:9" ht="12.75">
      <c r="B147" s="21">
        <v>104</v>
      </c>
      <c r="C147" s="41">
        <f>Лист3!D114</f>
        <v>38654.6875</v>
      </c>
      <c r="D147" s="42">
        <f>Лист3!E114</f>
        <v>2453673.18738</v>
      </c>
      <c r="E147" s="36">
        <v>0.00462</v>
      </c>
      <c r="F147" s="21">
        <v>0.00135</v>
      </c>
      <c r="G147" s="21">
        <v>0.00313</v>
      </c>
      <c r="H147" s="21">
        <f t="shared" si="11"/>
        <v>0.001604021033321687</v>
      </c>
      <c r="I147" s="23">
        <f t="shared" si="10"/>
        <v>2453673.188984021</v>
      </c>
    </row>
    <row r="148" spans="2:9" ht="12.75">
      <c r="B148" s="21">
        <v>105</v>
      </c>
      <c r="C148" s="41">
        <f>Лист3!D115</f>
        <v>38654.69027777778</v>
      </c>
      <c r="D148" s="42">
        <f>Лист3!E115</f>
        <v>2453673.18993</v>
      </c>
      <c r="E148" s="36">
        <v>0.00462</v>
      </c>
      <c r="F148" s="21">
        <v>0.00135</v>
      </c>
      <c r="G148" s="21">
        <v>0.00313</v>
      </c>
      <c r="H148" s="21">
        <f t="shared" si="11"/>
        <v>0.001604021033321687</v>
      </c>
      <c r="I148" s="23">
        <f t="shared" si="10"/>
        <v>2453673.191534021</v>
      </c>
    </row>
    <row r="149" spans="2:9" ht="12.75">
      <c r="B149" s="21">
        <v>106</v>
      </c>
      <c r="C149" s="41">
        <f>Лист3!D116</f>
        <v>38654.69513888889</v>
      </c>
      <c r="D149" s="42">
        <f>Лист3!E116</f>
        <v>2453673.19537</v>
      </c>
      <c r="E149" s="36">
        <v>0.00462</v>
      </c>
      <c r="F149" s="21">
        <v>0.00135</v>
      </c>
      <c r="G149" s="21">
        <v>0.00313</v>
      </c>
      <c r="H149" s="21">
        <f t="shared" si="11"/>
        <v>0.001604021033321687</v>
      </c>
      <c r="I149" s="23">
        <f t="shared" si="10"/>
        <v>2453673.196974021</v>
      </c>
    </row>
    <row r="150" spans="2:9" ht="12.75">
      <c r="B150" s="21">
        <v>107</v>
      </c>
      <c r="C150" s="41">
        <f>Лист3!D117</f>
        <v>38654.7</v>
      </c>
      <c r="D150" s="42">
        <f>Лист3!E117</f>
        <v>2453673.20023</v>
      </c>
      <c r="E150" s="36">
        <v>0.00462</v>
      </c>
      <c r="F150" s="21">
        <v>0.00135</v>
      </c>
      <c r="G150" s="21">
        <v>0.00313</v>
      </c>
      <c r="H150" s="21">
        <f t="shared" si="11"/>
        <v>0.001604021033321687</v>
      </c>
      <c r="I150" s="23">
        <f t="shared" si="10"/>
        <v>2453673.201834021</v>
      </c>
    </row>
    <row r="151" spans="2:9" ht="12.75">
      <c r="B151" s="21">
        <v>108</v>
      </c>
      <c r="C151" s="41">
        <f>Лист3!D118</f>
        <v>38654.70208333333</v>
      </c>
      <c r="D151" s="42">
        <f>Лист3!E118</f>
        <v>2453673.20208</v>
      </c>
      <c r="E151" s="36">
        <v>0.00462</v>
      </c>
      <c r="F151" s="21">
        <v>0.00135</v>
      </c>
      <c r="G151" s="21">
        <v>0.00313</v>
      </c>
      <c r="H151" s="21">
        <f t="shared" si="11"/>
        <v>0.001604021033321687</v>
      </c>
      <c r="I151" s="23">
        <f t="shared" si="10"/>
        <v>2453673.2036840213</v>
      </c>
    </row>
    <row r="152" spans="2:9" ht="12.75">
      <c r="B152" s="21">
        <v>109</v>
      </c>
      <c r="C152" s="41">
        <f>Лист3!D119</f>
        <v>38654.70486111111</v>
      </c>
      <c r="D152" s="42">
        <f>Лист3!E119</f>
        <v>2453673.20451</v>
      </c>
      <c r="E152" s="36">
        <v>0.00462</v>
      </c>
      <c r="F152" s="21">
        <v>0.00135</v>
      </c>
      <c r="G152" s="21">
        <v>0.00313</v>
      </c>
      <c r="H152" s="21">
        <f t="shared" si="11"/>
        <v>0.001604021033321687</v>
      </c>
      <c r="I152" s="23">
        <f t="shared" si="10"/>
        <v>2453673.206114021</v>
      </c>
    </row>
    <row r="153" spans="2:9" ht="12.75">
      <c r="B153" s="21">
        <v>110</v>
      </c>
      <c r="C153" s="41">
        <f>Лист3!D120</f>
        <v>38654.70625</v>
      </c>
      <c r="D153" s="42">
        <f>Лист3!E120</f>
        <v>2453673.20613</v>
      </c>
      <c r="E153" s="36">
        <v>0.00462</v>
      </c>
      <c r="F153" s="21">
        <v>0.00135</v>
      </c>
      <c r="G153" s="21">
        <v>0.00313</v>
      </c>
      <c r="H153" s="21">
        <f t="shared" si="11"/>
        <v>0.001604021033321687</v>
      </c>
      <c r="I153" s="23">
        <f t="shared" si="10"/>
        <v>2453673.207734021</v>
      </c>
    </row>
    <row r="154" spans="2:9" ht="12.75">
      <c r="B154" s="21">
        <v>111</v>
      </c>
      <c r="C154" s="41">
        <f>Лист3!D121</f>
        <v>38654.70972222222</v>
      </c>
      <c r="D154" s="42">
        <f>Лист3!E121</f>
        <v>2453673.20961</v>
      </c>
      <c r="E154" s="36">
        <v>0.00462</v>
      </c>
      <c r="F154" s="21">
        <v>0.00135</v>
      </c>
      <c r="G154" s="21">
        <v>0.00313</v>
      </c>
      <c r="H154" s="21">
        <f t="shared" si="11"/>
        <v>0.001604021033321687</v>
      </c>
      <c r="I154" s="23">
        <f t="shared" si="10"/>
        <v>2453673.211214021</v>
      </c>
    </row>
    <row r="155" spans="2:9" ht="12.75">
      <c r="B155" s="21">
        <v>112</v>
      </c>
      <c r="C155" s="41">
        <f>Лист3!D122</f>
        <v>38654.71527777778</v>
      </c>
      <c r="D155" s="42">
        <f>Лист3!E122</f>
        <v>2453673.21493</v>
      </c>
      <c r="E155" s="36">
        <v>0.00462</v>
      </c>
      <c r="F155" s="21">
        <v>0.00135</v>
      </c>
      <c r="G155" s="21">
        <v>0.00313</v>
      </c>
      <c r="H155" s="21">
        <f t="shared" si="11"/>
        <v>0.001604021033321687</v>
      </c>
      <c r="I155" s="23">
        <f t="shared" si="10"/>
        <v>2453673.216534021</v>
      </c>
    </row>
    <row r="156" spans="2:9" ht="12.75">
      <c r="B156" s="21">
        <v>113</v>
      </c>
      <c r="C156" s="41">
        <f>Лист3!D123</f>
        <v>38654.71805555555</v>
      </c>
      <c r="D156" s="42">
        <f>Лист3!E123</f>
        <v>2453673.21794</v>
      </c>
      <c r="E156" s="36">
        <v>0.00462</v>
      </c>
      <c r="F156" s="21">
        <v>0.00135</v>
      </c>
      <c r="G156" s="21">
        <v>0.00313</v>
      </c>
      <c r="H156" s="21">
        <f t="shared" si="11"/>
        <v>0.001604021033321687</v>
      </c>
      <c r="I156" s="23">
        <f t="shared" si="10"/>
        <v>2453673.219544021</v>
      </c>
    </row>
    <row r="157" spans="2:9" ht="12.75">
      <c r="B157" s="21">
        <v>114</v>
      </c>
      <c r="C157" s="41">
        <f>Лист3!D124</f>
        <v>38654.72222222222</v>
      </c>
      <c r="D157" s="42">
        <f>Лист3!E124</f>
        <v>2453673.22234</v>
      </c>
      <c r="E157" s="36">
        <v>0.00462</v>
      </c>
      <c r="F157" s="21">
        <v>0.00135</v>
      </c>
      <c r="G157" s="21">
        <v>0.00313</v>
      </c>
      <c r="H157" s="21">
        <f>E157*$E$39+F157*$F$39+G157*$G$39</f>
        <v>0.001604021033321687</v>
      </c>
      <c r="I157" s="23">
        <f t="shared" si="10"/>
        <v>2453673.223944021</v>
      </c>
    </row>
    <row r="158" spans="2:9" ht="12.75">
      <c r="B158" s="21">
        <v>115</v>
      </c>
      <c r="C158" s="41">
        <f>Лист3!D125</f>
        <v>38654.728472222225</v>
      </c>
      <c r="D158" s="42">
        <f>Лист3!E125</f>
        <v>2453673.22836</v>
      </c>
      <c r="E158" s="36">
        <v>0.00462</v>
      </c>
      <c r="F158" s="21">
        <v>0.00135</v>
      </c>
      <c r="G158" s="21">
        <v>0.00313</v>
      </c>
      <c r="H158" s="21">
        <f t="shared" si="11"/>
        <v>0.001604021033321687</v>
      </c>
      <c r="I158" s="23">
        <f t="shared" si="10"/>
        <v>2453673.229964021</v>
      </c>
    </row>
    <row r="159" spans="2:9" ht="12.75">
      <c r="B159" s="21">
        <v>116</v>
      </c>
      <c r="C159" s="41">
        <f>Лист3!D126</f>
        <v>38654.74166666667</v>
      </c>
      <c r="D159" s="42">
        <f>Лист3!E126</f>
        <v>2453673.24155</v>
      </c>
      <c r="E159" s="36">
        <v>0.00462</v>
      </c>
      <c r="F159" s="21">
        <v>0.00135</v>
      </c>
      <c r="G159" s="21">
        <v>0.00313</v>
      </c>
      <c r="H159" s="21">
        <f t="shared" si="11"/>
        <v>0.001604021033321687</v>
      </c>
      <c r="I159" s="23">
        <f t="shared" si="10"/>
        <v>2453673.243154021</v>
      </c>
    </row>
    <row r="160" spans="2:9" ht="12.75">
      <c r="B160" s="21">
        <v>117</v>
      </c>
      <c r="C160" s="41">
        <f>Лист3!D127</f>
        <v>38920.899305555555</v>
      </c>
      <c r="D160" s="42">
        <f>Лист3!E127</f>
        <v>2453939.39896</v>
      </c>
      <c r="E160" s="36">
        <v>0.00295</v>
      </c>
      <c r="F160" s="21">
        <v>-0.00202</v>
      </c>
      <c r="G160" s="21">
        <v>-0.00465</v>
      </c>
      <c r="H160" s="21">
        <f t="shared" si="11"/>
        <v>0.003236537025099422</v>
      </c>
      <c r="I160" s="23">
        <f t="shared" si="10"/>
        <v>2453939.402196537</v>
      </c>
    </row>
    <row r="161" spans="2:9" ht="12.75">
      <c r="B161" s="21">
        <v>118</v>
      </c>
      <c r="C161" s="41">
        <f>Лист3!D128</f>
        <v>38920.907638888886</v>
      </c>
      <c r="D161" s="42">
        <f>Лист3!E128</f>
        <v>2453939.40729</v>
      </c>
      <c r="E161" s="36">
        <v>0.00295</v>
      </c>
      <c r="F161" s="21">
        <v>-0.00202</v>
      </c>
      <c r="G161" s="21">
        <v>-0.00465</v>
      </c>
      <c r="H161" s="21">
        <f t="shared" si="11"/>
        <v>0.003236537025099422</v>
      </c>
      <c r="I161" s="23">
        <f t="shared" si="10"/>
        <v>2453939.410526537</v>
      </c>
    </row>
    <row r="162" spans="2:9" ht="12.75">
      <c r="B162" s="21">
        <v>119</v>
      </c>
      <c r="C162" s="41">
        <f>Лист3!D129</f>
        <v>38920.92569444444</v>
      </c>
      <c r="D162" s="42">
        <f>Лист3!E129</f>
        <v>2453939.42546</v>
      </c>
      <c r="E162" s="36">
        <v>0.00295</v>
      </c>
      <c r="F162" s="21">
        <v>-0.00202</v>
      </c>
      <c r="G162" s="21">
        <v>-0.00465</v>
      </c>
      <c r="H162" s="21">
        <f t="shared" si="11"/>
        <v>0.003236537025099422</v>
      </c>
      <c r="I162" s="23">
        <f t="shared" si="10"/>
        <v>2453939.428696537</v>
      </c>
    </row>
    <row r="163" spans="2:9" ht="12.75">
      <c r="B163" s="21">
        <v>120</v>
      </c>
      <c r="C163" s="41">
        <f>Лист3!D130</f>
        <v>38920.92847222222</v>
      </c>
      <c r="D163" s="42">
        <f>Лист3!E130</f>
        <v>2453939.42813</v>
      </c>
      <c r="E163" s="36">
        <v>0.00295</v>
      </c>
      <c r="F163" s="21">
        <v>-0.00202</v>
      </c>
      <c r="G163" s="21">
        <v>-0.00465</v>
      </c>
      <c r="H163" s="21">
        <f t="shared" si="11"/>
        <v>0.003236537025099422</v>
      </c>
      <c r="I163" s="23">
        <f t="shared" si="10"/>
        <v>2453939.4313665368</v>
      </c>
    </row>
    <row r="164" spans="2:9" ht="12.75">
      <c r="B164" s="21">
        <v>121</v>
      </c>
      <c r="C164" s="41">
        <f>Лист3!D131</f>
        <v>38920.93125</v>
      </c>
      <c r="D164" s="42">
        <f>Лист3!E131</f>
        <v>2453939.43137</v>
      </c>
      <c r="E164" s="36">
        <v>0.00295</v>
      </c>
      <c r="F164" s="21">
        <v>-0.00202</v>
      </c>
      <c r="G164" s="21">
        <v>-0.00465</v>
      </c>
      <c r="H164" s="21">
        <f t="shared" si="11"/>
        <v>0.003236537025099422</v>
      </c>
      <c r="I164" s="23">
        <f t="shared" si="10"/>
        <v>2453939.4346065368</v>
      </c>
    </row>
    <row r="165" spans="2:9" ht="12.75">
      <c r="B165" s="21">
        <v>122</v>
      </c>
      <c r="C165" s="41">
        <f>Лист3!D132</f>
        <v>38920.936111111114</v>
      </c>
      <c r="D165" s="42">
        <f>Лист3!E132</f>
        <v>2453939.43588</v>
      </c>
      <c r="E165" s="36">
        <v>0.00295</v>
      </c>
      <c r="F165" s="21">
        <v>-0.00202</v>
      </c>
      <c r="G165" s="21">
        <v>-0.00465</v>
      </c>
      <c r="H165" s="21">
        <f t="shared" si="11"/>
        <v>0.003236537025099422</v>
      </c>
      <c r="I165" s="23">
        <f t="shared" si="10"/>
        <v>2453939.4391165366</v>
      </c>
    </row>
    <row r="166" spans="2:9" ht="12.75">
      <c r="B166" s="21">
        <v>123</v>
      </c>
      <c r="C166" s="41">
        <f>Лист3!D133</f>
        <v>38920.938888888886</v>
      </c>
      <c r="D166" s="42">
        <f>Лист3!E133</f>
        <v>2453939.43889</v>
      </c>
      <c r="E166" s="36">
        <v>0.00295</v>
      </c>
      <c r="F166" s="21">
        <v>-0.00202</v>
      </c>
      <c r="G166" s="21">
        <v>-0.00465</v>
      </c>
      <c r="H166" s="21">
        <f t="shared" si="11"/>
        <v>0.003236537025099422</v>
      </c>
      <c r="I166" s="23">
        <f t="shared" si="10"/>
        <v>2453939.4421265367</v>
      </c>
    </row>
    <row r="167" spans="2:9" ht="12.75">
      <c r="B167" s="21">
        <v>124</v>
      </c>
      <c r="C167" s="41">
        <f>Лист3!D134</f>
        <v>38920.94097222222</v>
      </c>
      <c r="D167" s="42">
        <f>Лист3!E134</f>
        <v>2453939.44062</v>
      </c>
      <c r="E167" s="36">
        <v>0.00295</v>
      </c>
      <c r="F167" s="21">
        <v>-0.00202</v>
      </c>
      <c r="G167" s="21">
        <v>-0.00465</v>
      </c>
      <c r="H167" s="21">
        <f t="shared" si="11"/>
        <v>0.003236537025099422</v>
      </c>
      <c r="I167" s="23">
        <f t="shared" si="10"/>
        <v>2453939.443856537</v>
      </c>
    </row>
    <row r="168" spans="2:9" ht="12.75">
      <c r="B168" s="21">
        <v>125</v>
      </c>
      <c r="C168" s="41">
        <f>Лист3!D135</f>
        <v>38920.94513888889</v>
      </c>
      <c r="D168" s="42">
        <f>Лист3!E135</f>
        <v>2453939.44514</v>
      </c>
      <c r="E168" s="36">
        <v>0.00295</v>
      </c>
      <c r="F168" s="21">
        <v>-0.00202</v>
      </c>
      <c r="G168" s="21">
        <v>-0.00465</v>
      </c>
      <c r="H168" s="21">
        <f t="shared" si="11"/>
        <v>0.003236537025099422</v>
      </c>
      <c r="I168" s="23">
        <f t="shared" si="10"/>
        <v>2453939.448376537</v>
      </c>
    </row>
    <row r="169" spans="2:9" ht="12.75">
      <c r="B169" s="21">
        <v>126</v>
      </c>
      <c r="C169" s="239">
        <f>Лист3!D136</f>
        <v>38920.95486111111</v>
      </c>
      <c r="D169" s="42">
        <f>Лист3!E136</f>
        <v>2453939.45451</v>
      </c>
      <c r="E169" s="36">
        <v>0.00296</v>
      </c>
      <c r="F169" s="21">
        <v>-0.00202</v>
      </c>
      <c r="G169" s="21">
        <v>-0.00465</v>
      </c>
      <c r="H169" s="21">
        <f t="shared" si="11"/>
        <v>0.0032422717408737566</v>
      </c>
      <c r="I169" s="23">
        <f t="shared" si="10"/>
        <v>2453939.457752272</v>
      </c>
    </row>
    <row r="170" spans="2:9" ht="12.75">
      <c r="B170" s="21">
        <v>127</v>
      </c>
      <c r="C170" s="41">
        <f>Лист3!D137</f>
        <v>38920.958333333336</v>
      </c>
      <c r="D170" s="42">
        <f>Лист3!E137</f>
        <v>2453939.45799</v>
      </c>
      <c r="E170" s="36">
        <v>0.00296</v>
      </c>
      <c r="F170" s="21">
        <v>-0.00202</v>
      </c>
      <c r="G170" s="21">
        <v>-0.00465</v>
      </c>
      <c r="H170" s="21">
        <f t="shared" si="11"/>
        <v>0.0032422717408737566</v>
      </c>
      <c r="I170" s="23">
        <f t="shared" si="10"/>
        <v>2453939.461232272</v>
      </c>
    </row>
    <row r="171" spans="2:9" ht="12.75">
      <c r="B171" s="21">
        <v>128</v>
      </c>
      <c r="C171" s="41">
        <f>Лист3!D138</f>
        <v>38920.96041666667</v>
      </c>
      <c r="D171" s="42">
        <f>Лист3!E138</f>
        <v>2453939.46065</v>
      </c>
      <c r="E171" s="36">
        <v>0.00296</v>
      </c>
      <c r="F171" s="21">
        <v>-0.00202</v>
      </c>
      <c r="G171" s="21">
        <v>-0.00465</v>
      </c>
      <c r="H171" s="21">
        <f t="shared" si="11"/>
        <v>0.0032422717408737566</v>
      </c>
      <c r="I171" s="23">
        <f t="shared" si="10"/>
        <v>2453939.4638922717</v>
      </c>
    </row>
    <row r="172" spans="2:9" ht="12.75">
      <c r="B172" s="21">
        <v>129</v>
      </c>
      <c r="C172" s="41">
        <f>Лист3!D139</f>
        <v>38920.964583333334</v>
      </c>
      <c r="D172" s="42">
        <f>Лист3!E139</f>
        <v>2453939.46458</v>
      </c>
      <c r="E172" s="36">
        <v>0.00296</v>
      </c>
      <c r="F172" s="21">
        <v>-0.00202</v>
      </c>
      <c r="G172" s="21">
        <v>-0.00465</v>
      </c>
      <c r="H172" s="21">
        <f t="shared" si="11"/>
        <v>0.0032422717408737566</v>
      </c>
      <c r="I172" s="23">
        <f t="shared" si="10"/>
        <v>2453939.467822272</v>
      </c>
    </row>
    <row r="173" spans="2:9" ht="12.75">
      <c r="B173" s="21">
        <v>130</v>
      </c>
      <c r="C173" s="41">
        <f>Лист3!D140</f>
        <v>38920.96805555555</v>
      </c>
      <c r="D173" s="42">
        <f>Лист3!E140</f>
        <v>2453939.46771</v>
      </c>
      <c r="E173" s="36">
        <v>0.00296</v>
      </c>
      <c r="F173" s="21">
        <v>-0.00202</v>
      </c>
      <c r="G173" s="21">
        <v>-0.00465</v>
      </c>
      <c r="H173" s="21">
        <f t="shared" si="11"/>
        <v>0.0032422717408737566</v>
      </c>
      <c r="I173" s="23">
        <f t="shared" si="10"/>
        <v>2453939.470952272</v>
      </c>
    </row>
    <row r="174" spans="2:9" ht="12.75">
      <c r="B174" s="21">
        <v>131</v>
      </c>
      <c r="C174" s="41">
        <f>Лист3!D141</f>
        <v>38920.972916666666</v>
      </c>
      <c r="D174" s="42">
        <f>Лист3!E141</f>
        <v>2453939.47257</v>
      </c>
      <c r="E174" s="36">
        <v>0.00296</v>
      </c>
      <c r="F174" s="21">
        <v>-0.00202</v>
      </c>
      <c r="G174" s="21">
        <v>-0.00465</v>
      </c>
      <c r="H174" s="21">
        <f t="shared" si="11"/>
        <v>0.0032422717408737566</v>
      </c>
      <c r="I174" s="23">
        <f t="shared" si="10"/>
        <v>2453939.475812272</v>
      </c>
    </row>
    <row r="175" spans="2:9" ht="12.75">
      <c r="B175" s="21">
        <v>132</v>
      </c>
      <c r="C175" s="41">
        <f>Лист3!D142</f>
        <v>38920.97430555556</v>
      </c>
      <c r="D175" s="42">
        <f>Лист3!E142</f>
        <v>2453939.47257</v>
      </c>
      <c r="E175" s="36">
        <v>0.00296</v>
      </c>
      <c r="F175" s="21">
        <v>-0.00202</v>
      </c>
      <c r="G175" s="21">
        <v>-0.00465</v>
      </c>
      <c r="H175" s="21">
        <f t="shared" si="11"/>
        <v>0.0032422717408737566</v>
      </c>
      <c r="I175" s="23">
        <f t="shared" si="10"/>
        <v>2453939.475812272</v>
      </c>
    </row>
    <row r="176" spans="2:9" ht="12.75">
      <c r="B176" s="21">
        <v>133</v>
      </c>
      <c r="C176" s="41">
        <f>Лист3!D143</f>
        <v>38921.907638888886</v>
      </c>
      <c r="D176" s="42">
        <f>Лист3!E143</f>
        <v>2453940.40787</v>
      </c>
      <c r="E176" s="36">
        <v>0.00304</v>
      </c>
      <c r="F176" s="21">
        <v>-0.002</v>
      </c>
      <c r="G176" s="21">
        <v>-0.00461</v>
      </c>
      <c r="H176" s="21">
        <f t="shared" si="11"/>
        <v>0.0032763723248858774</v>
      </c>
      <c r="I176" s="23">
        <f t="shared" si="10"/>
        <v>2453940.4111463726</v>
      </c>
    </row>
    <row r="177" spans="2:9" ht="12.75">
      <c r="B177" s="21">
        <v>134</v>
      </c>
      <c r="C177" s="41">
        <f>Лист3!D144</f>
        <v>38934.856944444444</v>
      </c>
      <c r="D177" s="42">
        <f>Лист3!E144</f>
        <v>2453953.3566</v>
      </c>
      <c r="E177" s="36">
        <v>0.00405</v>
      </c>
      <c r="F177" s="21">
        <v>-0.0017</v>
      </c>
      <c r="G177" s="21">
        <v>-0.0039</v>
      </c>
      <c r="H177" s="21">
        <f t="shared" si="11"/>
        <v>0.003614850180051099</v>
      </c>
      <c r="I177" s="23">
        <f t="shared" si="10"/>
        <v>2453953.3602148504</v>
      </c>
    </row>
    <row r="178" spans="2:9" ht="12.75">
      <c r="B178" s="21">
        <v>135</v>
      </c>
      <c r="C178" s="41">
        <f>Лист3!D145</f>
        <v>38934.868055555555</v>
      </c>
      <c r="D178" s="42">
        <f>Лист3!E145</f>
        <v>2453953.36806</v>
      </c>
      <c r="E178" s="36">
        <v>0.00405</v>
      </c>
      <c r="F178" s="21">
        <v>-0.0017</v>
      </c>
      <c r="G178" s="21">
        <v>-0.0039</v>
      </c>
      <c r="H178" s="21">
        <f t="shared" si="11"/>
        <v>0.003614850180051099</v>
      </c>
      <c r="I178" s="23">
        <f t="shared" si="10"/>
        <v>2453953.37167485</v>
      </c>
    </row>
    <row r="179" spans="2:9" ht="12.75">
      <c r="B179" s="21">
        <v>136</v>
      </c>
      <c r="C179" s="41">
        <f>Лист3!D146</f>
        <v>38934.87222222222</v>
      </c>
      <c r="D179" s="42">
        <f>Лист3!E146</f>
        <v>2453953.37222</v>
      </c>
      <c r="E179" s="36">
        <v>0.00405</v>
      </c>
      <c r="F179" s="21">
        <v>-0.0017</v>
      </c>
      <c r="G179" s="21">
        <v>-0.0039</v>
      </c>
      <c r="H179" s="21">
        <f t="shared" si="11"/>
        <v>0.003614850180051099</v>
      </c>
      <c r="I179" s="23">
        <f t="shared" si="10"/>
        <v>2453953.37583485</v>
      </c>
    </row>
    <row r="180" spans="2:9" ht="12.75">
      <c r="B180" s="21">
        <v>137</v>
      </c>
      <c r="C180" s="41">
        <f>Лист3!D147</f>
        <v>38934.87777777778</v>
      </c>
      <c r="D180" s="42">
        <f>Лист3!E147</f>
        <v>2453953.37766</v>
      </c>
      <c r="E180" s="36">
        <v>0.00405</v>
      </c>
      <c r="F180" s="21">
        <v>-0.0017</v>
      </c>
      <c r="G180" s="21">
        <v>-0.0039</v>
      </c>
      <c r="H180" s="21">
        <f t="shared" si="11"/>
        <v>0.003614850180051099</v>
      </c>
      <c r="I180" s="23">
        <f t="shared" si="10"/>
        <v>2453953.3812748506</v>
      </c>
    </row>
    <row r="181" spans="2:9" ht="12.75">
      <c r="B181" s="21">
        <v>138</v>
      </c>
      <c r="C181" s="41">
        <f>Лист3!D148</f>
        <v>38934.88333333333</v>
      </c>
      <c r="D181" s="42">
        <f>Лист3!E148</f>
        <v>2453953.38299</v>
      </c>
      <c r="E181" s="36">
        <v>0.00405</v>
      </c>
      <c r="F181" s="21">
        <v>-0.0017</v>
      </c>
      <c r="G181" s="21">
        <v>-0.0039</v>
      </c>
      <c r="H181" s="21">
        <f t="shared" si="11"/>
        <v>0.003614850180051099</v>
      </c>
      <c r="I181" s="23">
        <f t="shared" si="10"/>
        <v>2453953.38660485</v>
      </c>
    </row>
    <row r="182" spans="2:9" ht="12.75">
      <c r="B182" s="21">
        <v>139</v>
      </c>
      <c r="C182" s="41">
        <f>Лист3!D149</f>
        <v>38934.888194444444</v>
      </c>
      <c r="D182" s="42">
        <f>Лист3!E149</f>
        <v>2453953.38796</v>
      </c>
      <c r="E182" s="36">
        <v>0.00405</v>
      </c>
      <c r="F182" s="21">
        <v>-0.0017</v>
      </c>
      <c r="G182" s="21">
        <v>-0.0039</v>
      </c>
      <c r="H182" s="21">
        <f t="shared" si="11"/>
        <v>0.003614850180051099</v>
      </c>
      <c r="I182" s="23">
        <f t="shared" si="10"/>
        <v>2453953.3915748503</v>
      </c>
    </row>
    <row r="183" spans="2:9" ht="12.75">
      <c r="B183" s="21">
        <v>140</v>
      </c>
      <c r="C183" s="41">
        <f>Лист3!D150</f>
        <v>38934.89097222222</v>
      </c>
      <c r="D183" s="42">
        <f>Лист3!E150</f>
        <v>2453953.39074</v>
      </c>
      <c r="E183" s="36">
        <v>0.00405</v>
      </c>
      <c r="F183" s="21">
        <v>-0.0017</v>
      </c>
      <c r="G183" s="21">
        <v>-0.0039</v>
      </c>
      <c r="H183" s="21">
        <f t="shared" si="11"/>
        <v>0.003614850180051099</v>
      </c>
      <c r="I183" s="23">
        <f t="shared" si="10"/>
        <v>2453953.3943548505</v>
      </c>
    </row>
    <row r="184" spans="2:9" ht="12.75">
      <c r="B184" s="21">
        <v>141</v>
      </c>
      <c r="C184" s="41">
        <f>Лист3!D151</f>
        <v>38934.895833333336</v>
      </c>
      <c r="D184" s="42">
        <f>Лист3!E151</f>
        <v>2453953.39572</v>
      </c>
      <c r="E184" s="36">
        <v>0.00405</v>
      </c>
      <c r="F184" s="21">
        <v>-0.0017</v>
      </c>
      <c r="G184" s="21">
        <v>-0.0039</v>
      </c>
      <c r="H184" s="21">
        <f t="shared" si="11"/>
        <v>0.003614850180051099</v>
      </c>
      <c r="I184" s="23">
        <f t="shared" si="10"/>
        <v>2453953.3993348503</v>
      </c>
    </row>
    <row r="185" spans="2:9" ht="12.75">
      <c r="B185" s="21">
        <v>142</v>
      </c>
      <c r="C185" s="41">
        <f>Лист3!D152</f>
        <v>38934.90138888889</v>
      </c>
      <c r="D185" s="42">
        <f>Лист3!E152</f>
        <v>2453953.40116</v>
      </c>
      <c r="E185" s="36">
        <v>0.00405</v>
      </c>
      <c r="F185" s="21">
        <v>-0.0017</v>
      </c>
      <c r="G185" s="21">
        <v>-0.0039</v>
      </c>
      <c r="H185" s="21">
        <f t="shared" si="11"/>
        <v>0.003614850180051099</v>
      </c>
      <c r="I185" s="23">
        <f t="shared" si="10"/>
        <v>2453953.4047748502</v>
      </c>
    </row>
    <row r="186" spans="2:9" ht="12.75">
      <c r="B186" s="21">
        <v>143</v>
      </c>
      <c r="C186" s="41">
        <f>Лист3!D153</f>
        <v>38934.907638888886</v>
      </c>
      <c r="D186" s="42">
        <f>Лист3!E153</f>
        <v>2453953.40741</v>
      </c>
      <c r="E186" s="36">
        <v>0.00405</v>
      </c>
      <c r="F186" s="21">
        <v>-0.0017</v>
      </c>
      <c r="G186" s="21">
        <v>-0.0039</v>
      </c>
      <c r="H186" s="21">
        <f>E186*$E$39+F186*$F$39+G186*$G$39</f>
        <v>0.003614850180051099</v>
      </c>
      <c r="I186" s="23">
        <f t="shared" si="10"/>
        <v>2453953.4110248503</v>
      </c>
    </row>
    <row r="187" spans="2:9" ht="12.75">
      <c r="B187" s="21">
        <v>144</v>
      </c>
      <c r="C187" s="41">
        <f>Лист3!D154</f>
        <v>38934.91180555556</v>
      </c>
      <c r="D187" s="42">
        <f>Лист3!E154</f>
        <v>2453953.41181</v>
      </c>
      <c r="E187" s="36">
        <v>0.00405</v>
      </c>
      <c r="F187" s="21">
        <v>-0.0017</v>
      </c>
      <c r="G187" s="21">
        <v>-0.0039</v>
      </c>
      <c r="H187" s="21">
        <f>E187*$E$39+F187*$F$39+G187*$G$39</f>
        <v>0.003614850180051099</v>
      </c>
      <c r="I187" s="23">
        <f t="shared" si="10"/>
        <v>2453953.4154248503</v>
      </c>
    </row>
    <row r="188" spans="2:9" ht="12.75">
      <c r="B188" s="21">
        <v>145</v>
      </c>
      <c r="C188" s="41">
        <f>Лист3!D155</f>
        <v>38934.91458333333</v>
      </c>
      <c r="D188" s="42">
        <f>Лист3!E155</f>
        <v>2453953.41481</v>
      </c>
      <c r="E188" s="36">
        <v>0.00405</v>
      </c>
      <c r="F188" s="21">
        <v>-0.0017</v>
      </c>
      <c r="G188" s="21">
        <v>-0.0039</v>
      </c>
      <c r="H188" s="21">
        <f>E188*$E$39+F188*$F$39+G188*$G$39</f>
        <v>0.003614850180051099</v>
      </c>
      <c r="I188" s="23">
        <f t="shared" si="10"/>
        <v>2453953.4184248503</v>
      </c>
    </row>
    <row r="189" spans="2:9" ht="12.75">
      <c r="B189" s="21">
        <v>146</v>
      </c>
      <c r="C189" s="41">
        <f>Лист3!D156</f>
        <v>38934.92083333333</v>
      </c>
      <c r="D189" s="42">
        <f>Лист3!E156</f>
        <v>2453953.42083</v>
      </c>
      <c r="E189" s="36">
        <v>0.00405</v>
      </c>
      <c r="F189" s="21">
        <v>-0.0017</v>
      </c>
      <c r="G189" s="21">
        <v>-0.0039</v>
      </c>
      <c r="H189" s="21">
        <f t="shared" si="11"/>
        <v>0.003614850180051099</v>
      </c>
      <c r="I189" s="23">
        <f t="shared" si="10"/>
        <v>2453953.4244448505</v>
      </c>
    </row>
    <row r="190" spans="2:9" ht="12.75">
      <c r="B190" s="21">
        <v>147</v>
      </c>
      <c r="C190" s="41">
        <f>Лист3!D157</f>
        <v>38935.92569444444</v>
      </c>
      <c r="D190" s="42">
        <f>Лист3!E157</f>
        <v>2453953.42535</v>
      </c>
      <c r="E190" s="36">
        <v>0.00405</v>
      </c>
      <c r="F190" s="21">
        <v>-0.0017</v>
      </c>
      <c r="G190" s="21">
        <v>-0.0039</v>
      </c>
      <c r="H190" s="21">
        <f t="shared" si="11"/>
        <v>0.003614850180051099</v>
      </c>
      <c r="I190" s="23">
        <f t="shared" si="10"/>
        <v>2453953.4289648505</v>
      </c>
    </row>
    <row r="191" spans="2:9" ht="12.75">
      <c r="B191" s="21">
        <v>148</v>
      </c>
      <c r="C191" s="41">
        <f>Лист3!D158</f>
        <v>38934.93125</v>
      </c>
      <c r="D191" s="42">
        <f>Лист3!E158</f>
        <v>2453953.43113</v>
      </c>
      <c r="E191" s="36">
        <v>0.00405</v>
      </c>
      <c r="F191" s="21">
        <v>-0.0017</v>
      </c>
      <c r="G191" s="21">
        <v>-0.0039</v>
      </c>
      <c r="H191" s="21">
        <f t="shared" si="11"/>
        <v>0.003614850180051099</v>
      </c>
      <c r="I191" s="23">
        <f aca="true" t="shared" si="12" ref="I191:I234">D191+H191</f>
        <v>2453953.4347448503</v>
      </c>
    </row>
    <row r="192" spans="2:9" ht="12.75">
      <c r="B192" s="21">
        <v>149</v>
      </c>
      <c r="C192" s="41">
        <f>Лист3!D159</f>
        <v>38935.93680555555</v>
      </c>
      <c r="D192" s="42">
        <f>Лист3!E159</f>
        <v>2453953.43692</v>
      </c>
      <c r="E192" s="36">
        <v>0.00405</v>
      </c>
      <c r="F192" s="21">
        <v>-0.0017</v>
      </c>
      <c r="G192" s="21">
        <v>-0.0039</v>
      </c>
      <c r="H192" s="21">
        <f t="shared" si="11"/>
        <v>0.003614850180051099</v>
      </c>
      <c r="I192" s="23">
        <f t="shared" si="12"/>
        <v>2453953.44053485</v>
      </c>
    </row>
    <row r="193" spans="2:9" ht="12.75">
      <c r="B193" s="21">
        <v>150</v>
      </c>
      <c r="C193" s="41">
        <f>Лист3!D160</f>
        <v>38934.93958333333</v>
      </c>
      <c r="D193" s="42">
        <f>Лист3!E160</f>
        <v>2453953.4397</v>
      </c>
      <c r="E193" s="36">
        <v>0.00405</v>
      </c>
      <c r="F193" s="21">
        <v>-0.0017</v>
      </c>
      <c r="G193" s="21">
        <v>-0.0039</v>
      </c>
      <c r="H193" s="21">
        <f t="shared" si="11"/>
        <v>0.003614850180051099</v>
      </c>
      <c r="I193" s="23">
        <f t="shared" si="12"/>
        <v>2453953.4433148503</v>
      </c>
    </row>
    <row r="194" spans="2:9" ht="12.75">
      <c r="B194" s="21">
        <v>151</v>
      </c>
      <c r="C194" s="41">
        <f>Лист3!D161</f>
        <v>38935.947222222225</v>
      </c>
      <c r="D194" s="42">
        <f>Лист3!E161</f>
        <v>2453953.44687</v>
      </c>
      <c r="E194" s="36">
        <v>0.00405</v>
      </c>
      <c r="F194" s="21">
        <v>-0.0017</v>
      </c>
      <c r="G194" s="21">
        <v>-0.0039</v>
      </c>
      <c r="H194" s="21">
        <f t="shared" si="11"/>
        <v>0.003614850180051099</v>
      </c>
      <c r="I194" s="23">
        <f t="shared" si="12"/>
        <v>2453953.4504848504</v>
      </c>
    </row>
    <row r="195" spans="2:9" ht="12.75">
      <c r="B195" s="21">
        <v>152</v>
      </c>
      <c r="C195" s="41">
        <f>Лист3!D162</f>
        <v>38934.95416666667</v>
      </c>
      <c r="D195" s="42">
        <f>Лист3!E162</f>
        <v>2453953.45394</v>
      </c>
      <c r="E195" s="36">
        <v>0.00406</v>
      </c>
      <c r="F195" s="21">
        <v>-0.0017</v>
      </c>
      <c r="G195" s="21">
        <v>-0.0039</v>
      </c>
      <c r="H195" s="21">
        <f t="shared" si="11"/>
        <v>0.0036205848958254343</v>
      </c>
      <c r="I195" s="23">
        <f t="shared" si="12"/>
        <v>2453953.457560585</v>
      </c>
    </row>
    <row r="196" spans="2:9" ht="12.75">
      <c r="B196" s="21">
        <v>153</v>
      </c>
      <c r="C196" s="41">
        <f>Лист3!D163</f>
        <v>38939.91875</v>
      </c>
      <c r="D196" s="42">
        <f>Лист3!E163</f>
        <v>2453958.41852</v>
      </c>
      <c r="E196" s="36">
        <v>0.00438</v>
      </c>
      <c r="F196" s="21">
        <v>-0.00155</v>
      </c>
      <c r="G196" s="21">
        <v>-0.00357</v>
      </c>
      <c r="H196" s="21">
        <f t="shared" si="11"/>
        <v>0.00369829324187927</v>
      </c>
      <c r="I196" s="23">
        <f t="shared" si="12"/>
        <v>2453958.422218293</v>
      </c>
    </row>
    <row r="197" spans="2:9" ht="12.75">
      <c r="B197" s="21">
        <v>154</v>
      </c>
      <c r="C197" s="41">
        <f>Лист3!D164</f>
        <v>38939.92291666667</v>
      </c>
      <c r="D197" s="42">
        <f>Лист3!E164</f>
        <v>2453958.4228</v>
      </c>
      <c r="E197" s="36">
        <v>0.00438</v>
      </c>
      <c r="F197" s="21">
        <v>-0.00155</v>
      </c>
      <c r="G197" s="21">
        <v>-0.00357</v>
      </c>
      <c r="H197" s="21">
        <f t="shared" si="11"/>
        <v>0.00369829324187927</v>
      </c>
      <c r="I197" s="23">
        <f t="shared" si="12"/>
        <v>2453958.426498293</v>
      </c>
    </row>
    <row r="198" spans="2:9" ht="12.75">
      <c r="B198" s="21">
        <v>155</v>
      </c>
      <c r="C198" s="41">
        <f>Лист3!D165</f>
        <v>38939.92916666667</v>
      </c>
      <c r="D198" s="42">
        <f>Лист3!E165</f>
        <v>2453958.42894</v>
      </c>
      <c r="E198" s="36">
        <v>0.00438</v>
      </c>
      <c r="F198" s="21">
        <v>-0.00155</v>
      </c>
      <c r="G198" s="21">
        <v>-0.00357</v>
      </c>
      <c r="H198" s="21">
        <f aca="true" t="shared" si="13" ref="H198:H234">E198*$E$39+F198*$F$39+G198*$G$39</f>
        <v>0.00369829324187927</v>
      </c>
      <c r="I198" s="23">
        <f t="shared" si="12"/>
        <v>2453958.432638293</v>
      </c>
    </row>
    <row r="199" spans="2:9" ht="12.75">
      <c r="B199" s="21">
        <v>156</v>
      </c>
      <c r="C199" s="41">
        <f>Лист3!D166</f>
        <v>38939.933333333334</v>
      </c>
      <c r="D199" s="42">
        <f>Лист3!E166</f>
        <v>2453958.43322</v>
      </c>
      <c r="E199" s="36">
        <v>0.00438</v>
      </c>
      <c r="F199" s="21">
        <v>-0.00155</v>
      </c>
      <c r="G199" s="21">
        <v>-0.00357</v>
      </c>
      <c r="H199" s="21">
        <f t="shared" si="13"/>
        <v>0.00369829324187927</v>
      </c>
      <c r="I199" s="23">
        <f t="shared" si="12"/>
        <v>2453958.436918293</v>
      </c>
    </row>
    <row r="200" spans="2:9" ht="12.75">
      <c r="B200" s="21">
        <v>157</v>
      </c>
      <c r="C200" s="41">
        <f>Лист3!D167</f>
        <v>38939.9375</v>
      </c>
      <c r="D200" s="42">
        <f>Лист3!E167</f>
        <v>2453958.43762</v>
      </c>
      <c r="E200" s="36">
        <v>0.00438</v>
      </c>
      <c r="F200" s="21">
        <v>-0.00155</v>
      </c>
      <c r="G200" s="21">
        <v>-0.00357</v>
      </c>
      <c r="H200" s="21">
        <f t="shared" si="13"/>
        <v>0.00369829324187927</v>
      </c>
      <c r="I200" s="23">
        <f t="shared" si="12"/>
        <v>2453958.441318293</v>
      </c>
    </row>
    <row r="201" spans="2:9" ht="12.75">
      <c r="B201" s="21">
        <v>158</v>
      </c>
      <c r="C201" s="41">
        <f>Лист3!D168</f>
        <v>38939.941666666666</v>
      </c>
      <c r="D201" s="42">
        <f>Лист3!E168</f>
        <v>2453958.44178</v>
      </c>
      <c r="E201" s="36">
        <v>0.00438</v>
      </c>
      <c r="F201" s="21">
        <v>-0.00155</v>
      </c>
      <c r="G201" s="21">
        <v>-0.00357</v>
      </c>
      <c r="H201" s="21">
        <f t="shared" si="13"/>
        <v>0.00369829324187927</v>
      </c>
      <c r="I201" s="23">
        <f t="shared" si="12"/>
        <v>2453958.445478293</v>
      </c>
    </row>
    <row r="202" spans="2:9" ht="12.75">
      <c r="B202" s="21">
        <v>159</v>
      </c>
      <c r="C202" s="41">
        <f>Лист3!D169</f>
        <v>38939.94513888889</v>
      </c>
      <c r="D202" s="42">
        <f>Лист3!E169</f>
        <v>2453958.44479</v>
      </c>
      <c r="E202" s="36">
        <v>0.00438</v>
      </c>
      <c r="F202" s="21">
        <v>-0.00155</v>
      </c>
      <c r="G202" s="21">
        <v>-0.00357</v>
      </c>
      <c r="H202" s="21">
        <f t="shared" si="13"/>
        <v>0.00369829324187927</v>
      </c>
      <c r="I202" s="23">
        <f t="shared" si="12"/>
        <v>2453958.448488293</v>
      </c>
    </row>
    <row r="203" spans="2:9" ht="12.75">
      <c r="B203" s="21">
        <v>160</v>
      </c>
      <c r="C203" s="41">
        <f>Лист3!D170</f>
        <v>38939.94861111111</v>
      </c>
      <c r="D203" s="42">
        <f>Лист3!E170</f>
        <v>2453958.44873</v>
      </c>
      <c r="E203" s="36">
        <v>0.00438</v>
      </c>
      <c r="F203" s="21">
        <v>-0.00155</v>
      </c>
      <c r="G203" s="21">
        <v>-0.00357</v>
      </c>
      <c r="H203" s="21">
        <f t="shared" si="13"/>
        <v>0.00369829324187927</v>
      </c>
      <c r="I203" s="23">
        <f t="shared" si="12"/>
        <v>2453958.452428293</v>
      </c>
    </row>
    <row r="204" spans="2:9" ht="12.75">
      <c r="B204" s="21">
        <v>161</v>
      </c>
      <c r="C204" s="239">
        <f>Лист3!D171</f>
        <v>38939.95277777778</v>
      </c>
      <c r="D204" s="42">
        <f>Лист3!E171</f>
        <v>2453958.45278</v>
      </c>
      <c r="E204" s="36">
        <v>0.00438</v>
      </c>
      <c r="F204" s="21">
        <v>-0.00155</v>
      </c>
      <c r="G204" s="21">
        <v>-0.00356</v>
      </c>
      <c r="H204" s="21">
        <f t="shared" si="13"/>
        <v>0.003692468577760704</v>
      </c>
      <c r="I204" s="23">
        <f t="shared" si="12"/>
        <v>2453958.4564724686</v>
      </c>
    </row>
    <row r="205" spans="2:9" ht="12.75">
      <c r="B205" s="21">
        <v>162</v>
      </c>
      <c r="C205" s="41">
        <f>Лист3!D172</f>
        <v>38939.955555555556</v>
      </c>
      <c r="D205" s="42">
        <f>Лист3!E172</f>
        <v>2453958.45613</v>
      </c>
      <c r="E205" s="36">
        <v>0.00438</v>
      </c>
      <c r="F205" s="21">
        <v>-0.00155</v>
      </c>
      <c r="G205" s="21">
        <v>-0.00356</v>
      </c>
      <c r="H205" s="21">
        <f t="shared" si="13"/>
        <v>0.003692468577760704</v>
      </c>
      <c r="I205" s="23">
        <f t="shared" si="12"/>
        <v>2453958.4598224685</v>
      </c>
    </row>
    <row r="206" spans="2:9" ht="12.75">
      <c r="B206" s="21">
        <v>163</v>
      </c>
      <c r="C206" s="41">
        <f>Лист3!D173</f>
        <v>38939.96041666667</v>
      </c>
      <c r="D206" s="42">
        <f>Лист3!E173</f>
        <v>2453958.46007</v>
      </c>
      <c r="E206" s="36">
        <v>0.00438</v>
      </c>
      <c r="F206" s="21">
        <v>-0.00155</v>
      </c>
      <c r="G206" s="21">
        <v>-0.00356</v>
      </c>
      <c r="H206" s="21">
        <f t="shared" si="13"/>
        <v>0.003692468577760704</v>
      </c>
      <c r="I206" s="23">
        <f t="shared" si="12"/>
        <v>2453958.4637624687</v>
      </c>
    </row>
    <row r="207" spans="2:9" ht="12.75">
      <c r="B207" s="21">
        <v>164</v>
      </c>
      <c r="C207" s="41">
        <f>Лист3!D174</f>
        <v>38939.96319444444</v>
      </c>
      <c r="D207" s="42">
        <f>Лист3!E174</f>
        <v>2453958.46343</v>
      </c>
      <c r="E207" s="36">
        <v>0.00438</v>
      </c>
      <c r="F207" s="21">
        <v>-0.00155</v>
      </c>
      <c r="G207" s="21">
        <v>-0.00356</v>
      </c>
      <c r="H207" s="21">
        <f t="shared" si="13"/>
        <v>0.003692468577760704</v>
      </c>
      <c r="I207" s="23">
        <f t="shared" si="12"/>
        <v>2453958.4671224686</v>
      </c>
    </row>
    <row r="208" spans="2:9" ht="12.75">
      <c r="B208" s="21">
        <v>165</v>
      </c>
      <c r="C208" s="41">
        <f>Лист3!D175</f>
        <v>38939.96805555555</v>
      </c>
      <c r="D208" s="42">
        <f>Лист3!E175</f>
        <v>2453958.46794</v>
      </c>
      <c r="E208" s="36">
        <v>0.00438</v>
      </c>
      <c r="F208" s="21">
        <v>-0.00155</v>
      </c>
      <c r="G208" s="21">
        <v>-0.00356</v>
      </c>
      <c r="H208" s="21">
        <f t="shared" si="13"/>
        <v>0.003692468577760704</v>
      </c>
      <c r="I208" s="23">
        <f t="shared" si="12"/>
        <v>2453958.4716324685</v>
      </c>
    </row>
    <row r="209" spans="2:9" ht="12.75">
      <c r="B209" s="21">
        <v>166</v>
      </c>
      <c r="C209" s="41">
        <f>Лист3!D176</f>
        <v>38939.97152777778</v>
      </c>
      <c r="D209" s="42">
        <f>Лист3!E176</f>
        <v>2453958.47164</v>
      </c>
      <c r="E209" s="36">
        <v>0.00438</v>
      </c>
      <c r="F209" s="21">
        <v>-0.00155</v>
      </c>
      <c r="G209" s="21">
        <v>-0.00356</v>
      </c>
      <c r="H209" s="21">
        <f t="shared" si="13"/>
        <v>0.003692468577760704</v>
      </c>
      <c r="I209" s="23">
        <f t="shared" si="12"/>
        <v>2453958.4753324687</v>
      </c>
    </row>
    <row r="210" spans="2:9" ht="12.75">
      <c r="B210" s="21">
        <v>167</v>
      </c>
      <c r="C210" s="41">
        <f>Лист3!D177</f>
        <v>38939.978472222225</v>
      </c>
      <c r="D210" s="42">
        <f>Лист3!E177</f>
        <v>2453958.47836</v>
      </c>
      <c r="E210" s="36">
        <v>0.00438</v>
      </c>
      <c r="F210" s="21">
        <v>-0.00155</v>
      </c>
      <c r="G210" s="21">
        <v>-0.00356</v>
      </c>
      <c r="H210" s="21">
        <f t="shared" si="13"/>
        <v>0.003692468577760704</v>
      </c>
      <c r="I210" s="23">
        <f t="shared" si="12"/>
        <v>2453958.4820524687</v>
      </c>
    </row>
    <row r="211" spans="2:9" ht="12.75">
      <c r="B211" s="21">
        <v>168</v>
      </c>
      <c r="C211" s="41">
        <f>Лист3!D178</f>
        <v>38939.981944444444</v>
      </c>
      <c r="D211" s="42">
        <f>Лист3!E178</f>
        <v>2453958.4816</v>
      </c>
      <c r="E211" s="36">
        <v>0.00438</v>
      </c>
      <c r="F211" s="21">
        <v>-0.00155</v>
      </c>
      <c r="G211" s="21">
        <v>-0.00356</v>
      </c>
      <c r="H211" s="21">
        <f t="shared" si="13"/>
        <v>0.003692468577760704</v>
      </c>
      <c r="I211" s="23">
        <f t="shared" si="12"/>
        <v>2453958.4852924687</v>
      </c>
    </row>
    <row r="212" spans="2:9" ht="12.75">
      <c r="B212" s="21">
        <v>169</v>
      </c>
      <c r="C212" s="41">
        <f>Лист3!D179</f>
        <v>38939.986805555556</v>
      </c>
      <c r="D212" s="42">
        <f>Лист3!E179</f>
        <v>2453958.48704</v>
      </c>
      <c r="E212" s="36">
        <v>0.00438</v>
      </c>
      <c r="F212" s="21">
        <v>-0.00155</v>
      </c>
      <c r="G212" s="21">
        <v>-0.00356</v>
      </c>
      <c r="H212" s="21">
        <f t="shared" si="13"/>
        <v>0.003692468577760704</v>
      </c>
      <c r="I212" s="23">
        <f t="shared" si="12"/>
        <v>2453958.4907324687</v>
      </c>
    </row>
    <row r="213" spans="2:9" ht="12.75">
      <c r="B213" s="21">
        <v>170</v>
      </c>
      <c r="C213" s="41">
        <f>Лист3!D180</f>
        <v>38939.993055555555</v>
      </c>
      <c r="D213" s="42">
        <f>Лист3!E180</f>
        <v>2453958.49329</v>
      </c>
      <c r="E213" s="36">
        <v>0.00438</v>
      </c>
      <c r="F213" s="21">
        <v>-0.00155</v>
      </c>
      <c r="G213" s="21">
        <v>-0.00356</v>
      </c>
      <c r="H213" s="21">
        <f t="shared" si="13"/>
        <v>0.003692468577760704</v>
      </c>
      <c r="I213" s="23">
        <f t="shared" si="12"/>
        <v>2453958.4969824688</v>
      </c>
    </row>
    <row r="214" spans="2:9" ht="12.75">
      <c r="B214" s="21">
        <v>171</v>
      </c>
      <c r="C214" s="41">
        <f>Лист3!D181</f>
        <v>38939.99791666667</v>
      </c>
      <c r="D214" s="42">
        <f>Лист3!E181</f>
        <v>2453958.49803</v>
      </c>
      <c r="E214" s="36">
        <v>0.00438</v>
      </c>
      <c r="F214" s="21">
        <v>-0.00155</v>
      </c>
      <c r="G214" s="21">
        <v>-0.00356</v>
      </c>
      <c r="H214" s="21">
        <f t="shared" si="13"/>
        <v>0.003692468577760704</v>
      </c>
      <c r="I214" s="23">
        <f t="shared" si="12"/>
        <v>2453958.5017224685</v>
      </c>
    </row>
    <row r="215" spans="2:9" ht="12.75">
      <c r="B215" s="21">
        <v>172</v>
      </c>
      <c r="C215" s="41">
        <f>Лист3!D182</f>
        <v>38984.731944444444</v>
      </c>
      <c r="D215" s="42">
        <f>Лист3!E182</f>
        <v>2454003.23218</v>
      </c>
      <c r="E215" s="36">
        <v>0.00581</v>
      </c>
      <c r="F215" s="21">
        <v>7E-05</v>
      </c>
      <c r="G215" s="21">
        <v>0.00016</v>
      </c>
      <c r="H215" s="21">
        <f t="shared" si="13"/>
        <v>0.003279000539012315</v>
      </c>
      <c r="I215" s="23">
        <f t="shared" si="12"/>
        <v>2454003.2354590003</v>
      </c>
    </row>
    <row r="216" spans="2:9" ht="12.75">
      <c r="B216" s="21">
        <v>173</v>
      </c>
      <c r="C216" s="41">
        <f>Лист3!D183</f>
        <v>38984.7375</v>
      </c>
      <c r="D216" s="42">
        <f>Лист3!E183</f>
        <v>2454003.23738</v>
      </c>
      <c r="E216" s="36">
        <v>0.00581</v>
      </c>
      <c r="F216" s="21">
        <v>7E-05</v>
      </c>
      <c r="G216" s="21">
        <v>0.00016</v>
      </c>
      <c r="H216" s="21">
        <f t="shared" si="13"/>
        <v>0.003279000539012315</v>
      </c>
      <c r="I216" s="23">
        <f t="shared" si="12"/>
        <v>2454003.2406590004</v>
      </c>
    </row>
    <row r="217" spans="2:9" ht="12.75">
      <c r="B217" s="21">
        <v>174</v>
      </c>
      <c r="C217" s="41">
        <f>Лист3!D184</f>
        <v>38984.739583333336</v>
      </c>
      <c r="D217" s="42">
        <f>Лист3!E184</f>
        <v>2454003.23935</v>
      </c>
      <c r="E217" s="36">
        <v>0.00581</v>
      </c>
      <c r="F217" s="21">
        <v>7E-05</v>
      </c>
      <c r="G217" s="21">
        <v>0.00016</v>
      </c>
      <c r="H217" s="21">
        <f t="shared" si="13"/>
        <v>0.003279000539012315</v>
      </c>
      <c r="I217" s="23">
        <f t="shared" si="12"/>
        <v>2454003.2426290005</v>
      </c>
    </row>
    <row r="218" spans="2:9" ht="12.75">
      <c r="B218" s="21">
        <v>175</v>
      </c>
      <c r="C218" s="41">
        <f>Лист3!D185</f>
        <v>38984.743055555555</v>
      </c>
      <c r="D218" s="42">
        <f>Лист3!E185</f>
        <v>2454003.24317</v>
      </c>
      <c r="E218" s="36">
        <v>0.00581</v>
      </c>
      <c r="F218" s="21">
        <v>7E-05</v>
      </c>
      <c r="G218" s="21">
        <v>0.00016</v>
      </c>
      <c r="H218" s="21">
        <f t="shared" si="13"/>
        <v>0.003279000539012315</v>
      </c>
      <c r="I218" s="23">
        <f t="shared" si="12"/>
        <v>2454003.2464490007</v>
      </c>
    </row>
    <row r="219" spans="2:9" ht="12.75">
      <c r="B219" s="21">
        <v>176</v>
      </c>
      <c r="C219" s="41">
        <f>Лист3!D186</f>
        <v>38984.74791666667</v>
      </c>
      <c r="D219" s="42">
        <f>Лист3!E186</f>
        <v>2454003.24769</v>
      </c>
      <c r="E219" s="36">
        <v>0.00581</v>
      </c>
      <c r="F219" s="21">
        <v>7E-05</v>
      </c>
      <c r="G219" s="21">
        <v>0.00016</v>
      </c>
      <c r="H219" s="21">
        <f t="shared" si="13"/>
        <v>0.003279000539012315</v>
      </c>
      <c r="I219" s="23">
        <f t="shared" si="12"/>
        <v>2454003.2509690006</v>
      </c>
    </row>
    <row r="220" spans="2:9" ht="12.75">
      <c r="B220" s="21">
        <v>177</v>
      </c>
      <c r="C220" s="41">
        <f>Лист3!D187</f>
        <v>38984.751388888886</v>
      </c>
      <c r="D220" s="42">
        <f>Лист3!E187</f>
        <v>2454003.25104</v>
      </c>
      <c r="E220" s="36">
        <v>0.00581</v>
      </c>
      <c r="F220" s="21">
        <v>7E-05</v>
      </c>
      <c r="G220" s="21">
        <v>0.00016</v>
      </c>
      <c r="H220" s="21">
        <f t="shared" si="13"/>
        <v>0.003279000539012315</v>
      </c>
      <c r="I220" s="23">
        <f t="shared" si="12"/>
        <v>2454003.2543190005</v>
      </c>
    </row>
    <row r="221" spans="2:9" ht="12.75">
      <c r="B221" s="21">
        <v>178</v>
      </c>
      <c r="C221" s="239">
        <f>Лист3!D188</f>
        <v>38984.75763888889</v>
      </c>
      <c r="D221" s="42">
        <f>Лист3!E188</f>
        <v>2454003.25741</v>
      </c>
      <c r="E221" s="36">
        <v>0.00581</v>
      </c>
      <c r="F221" s="21">
        <v>7E-05</v>
      </c>
      <c r="G221" s="21">
        <v>0.00017</v>
      </c>
      <c r="H221" s="21">
        <f t="shared" si="13"/>
        <v>0.0032731758748937496</v>
      </c>
      <c r="I221" s="23">
        <f t="shared" si="12"/>
        <v>2454003.260683176</v>
      </c>
    </row>
    <row r="222" spans="2:9" ht="12.75">
      <c r="B222" s="21">
        <v>179</v>
      </c>
      <c r="C222" s="41">
        <f>Лист3!D189</f>
        <v>38984.76388888889</v>
      </c>
      <c r="D222" s="42">
        <f>Лист3!E189</f>
        <v>2454003.26389</v>
      </c>
      <c r="E222" s="36">
        <v>0.00581</v>
      </c>
      <c r="F222" s="21">
        <v>7E-05</v>
      </c>
      <c r="G222" s="21">
        <v>0.00017</v>
      </c>
      <c r="H222" s="21">
        <f t="shared" si="13"/>
        <v>0.0032731758748937496</v>
      </c>
      <c r="I222" s="23">
        <f t="shared" si="12"/>
        <v>2454003.267163176</v>
      </c>
    </row>
    <row r="223" spans="2:9" ht="12.75">
      <c r="B223" s="21">
        <v>180</v>
      </c>
      <c r="C223" s="41">
        <f>Лист3!D190</f>
        <v>38984.768055555556</v>
      </c>
      <c r="D223" s="42">
        <f>Лист3!E190</f>
        <v>2454003.26771</v>
      </c>
      <c r="E223" s="36">
        <v>0.00581</v>
      </c>
      <c r="F223" s="21">
        <v>7E-05</v>
      </c>
      <c r="G223" s="21">
        <v>0.00017</v>
      </c>
      <c r="H223" s="21">
        <f t="shared" si="13"/>
        <v>0.0032731758748937496</v>
      </c>
      <c r="I223" s="23">
        <f t="shared" si="12"/>
        <v>2454003.270983176</v>
      </c>
    </row>
    <row r="224" spans="2:9" ht="12.75">
      <c r="B224" s="21">
        <v>181</v>
      </c>
      <c r="C224" s="41">
        <f>Лист3!D191</f>
        <v>38984.770833333336</v>
      </c>
      <c r="D224" s="42">
        <f>Лист3!E191</f>
        <v>2454003.2706</v>
      </c>
      <c r="E224" s="36">
        <v>0.00581</v>
      </c>
      <c r="F224" s="21">
        <v>7E-05</v>
      </c>
      <c r="G224" s="21">
        <v>0.00017</v>
      </c>
      <c r="H224" s="21">
        <f t="shared" si="13"/>
        <v>0.0032731758748937496</v>
      </c>
      <c r="I224" s="23">
        <f t="shared" si="12"/>
        <v>2454003.273873176</v>
      </c>
    </row>
    <row r="225" spans="2:9" ht="12.75">
      <c r="B225" s="21">
        <v>182</v>
      </c>
      <c r="C225" s="41">
        <f>Лист3!D192</f>
        <v>38984.77847222222</v>
      </c>
      <c r="D225" s="42">
        <f>Лист3!E192</f>
        <v>2454003.27859</v>
      </c>
      <c r="E225" s="36">
        <v>0.00581</v>
      </c>
      <c r="F225" s="21">
        <v>7E-05</v>
      </c>
      <c r="G225" s="21">
        <v>0.00017</v>
      </c>
      <c r="H225" s="21">
        <f t="shared" si="13"/>
        <v>0.0032731758748937496</v>
      </c>
      <c r="I225" s="23">
        <f t="shared" si="12"/>
        <v>2454003.281863176</v>
      </c>
    </row>
    <row r="226" spans="2:9" ht="12.75">
      <c r="B226" s="21">
        <v>183</v>
      </c>
      <c r="C226" s="41">
        <f>Лист3!D193</f>
        <v>38984.78194444445</v>
      </c>
      <c r="D226" s="42">
        <f>Лист3!E193</f>
        <v>2454003.28218</v>
      </c>
      <c r="E226" s="36">
        <v>0.00581</v>
      </c>
      <c r="F226" s="21">
        <v>7E-05</v>
      </c>
      <c r="G226" s="21">
        <v>0.00017</v>
      </c>
      <c r="H226" s="21">
        <f t="shared" si="13"/>
        <v>0.0032731758748937496</v>
      </c>
      <c r="I226" s="23">
        <f t="shared" si="12"/>
        <v>2454003.285453176</v>
      </c>
    </row>
    <row r="227" spans="2:9" ht="12.75">
      <c r="B227" s="21">
        <v>184</v>
      </c>
      <c r="C227" s="41">
        <f>Лист3!D194</f>
        <v>38984.785416666666</v>
      </c>
      <c r="D227" s="42">
        <f>Лист3!E194</f>
        <v>2454003.28519</v>
      </c>
      <c r="E227" s="36">
        <v>0.00581</v>
      </c>
      <c r="F227" s="21">
        <v>7E-05</v>
      </c>
      <c r="G227" s="21">
        <v>0.00017</v>
      </c>
      <c r="H227" s="21">
        <f t="shared" si="13"/>
        <v>0.0032731758748937496</v>
      </c>
      <c r="I227" s="23">
        <f t="shared" si="12"/>
        <v>2454003.288463176</v>
      </c>
    </row>
    <row r="228" spans="2:9" ht="12.75">
      <c r="B228" s="21">
        <v>185</v>
      </c>
      <c r="C228" s="41">
        <f>Лист3!D195</f>
        <v>38984.7875</v>
      </c>
      <c r="D228" s="42">
        <f>Лист3!E195</f>
        <v>2454003.28738</v>
      </c>
      <c r="E228" s="36">
        <v>0.00581</v>
      </c>
      <c r="F228" s="21">
        <v>7E-05</v>
      </c>
      <c r="G228" s="21">
        <v>0.00017</v>
      </c>
      <c r="H228" s="21">
        <f t="shared" si="13"/>
        <v>0.0032731758748937496</v>
      </c>
      <c r="I228" s="23">
        <f t="shared" si="12"/>
        <v>2454003.290653176</v>
      </c>
    </row>
    <row r="229" spans="2:9" ht="12.75">
      <c r="B229" s="21">
        <v>186</v>
      </c>
      <c r="C229" s="41">
        <f>Лист3!D196</f>
        <v>38984.78888888889</v>
      </c>
      <c r="D229" s="42">
        <f>Лист3!E196</f>
        <v>2454003.28912</v>
      </c>
      <c r="E229" s="36">
        <v>0.00581</v>
      </c>
      <c r="F229" s="21">
        <v>7E-05</v>
      </c>
      <c r="G229" s="21">
        <v>0.00017</v>
      </c>
      <c r="H229" s="21">
        <f t="shared" si="13"/>
        <v>0.0032731758748937496</v>
      </c>
      <c r="I229" s="23">
        <f t="shared" si="12"/>
        <v>2454003.292393176</v>
      </c>
    </row>
    <row r="230" spans="2:9" ht="12.75">
      <c r="B230" s="21">
        <v>187</v>
      </c>
      <c r="C230" s="41">
        <f>Лист3!D197</f>
        <v>38984.790972222225</v>
      </c>
      <c r="D230" s="42">
        <f>Лист3!E197</f>
        <v>2454003.29109</v>
      </c>
      <c r="E230" s="36">
        <v>0.00581</v>
      </c>
      <c r="F230" s="21">
        <v>7E-05</v>
      </c>
      <c r="G230" s="21">
        <v>0.00017</v>
      </c>
      <c r="H230" s="21">
        <f t="shared" si="13"/>
        <v>0.0032731758748937496</v>
      </c>
      <c r="I230" s="23">
        <f t="shared" si="12"/>
        <v>2454003.294363176</v>
      </c>
    </row>
    <row r="231" spans="2:9" ht="12.75">
      <c r="B231" s="21">
        <v>188</v>
      </c>
      <c r="C231" s="41">
        <f>Лист3!D198</f>
        <v>38984.794444444444</v>
      </c>
      <c r="D231" s="42">
        <f>Лист3!E198</f>
        <v>2454003.29468</v>
      </c>
      <c r="E231" s="36">
        <v>0.00581</v>
      </c>
      <c r="F231" s="21">
        <v>7E-05</v>
      </c>
      <c r="G231" s="21">
        <v>0.00017</v>
      </c>
      <c r="H231" s="21">
        <f t="shared" si="13"/>
        <v>0.0032731758748937496</v>
      </c>
      <c r="I231" s="23">
        <f t="shared" si="12"/>
        <v>2454003.297953176</v>
      </c>
    </row>
    <row r="232" spans="2:9" ht="12.75">
      <c r="B232" s="21">
        <v>189</v>
      </c>
      <c r="C232" s="41">
        <f>Лист3!D199</f>
        <v>38984.80069444444</v>
      </c>
      <c r="D232" s="42">
        <f>Лист3!E199</f>
        <v>2454003.30046</v>
      </c>
      <c r="E232" s="36">
        <v>0.00581</v>
      </c>
      <c r="F232" s="21">
        <v>7E-05</v>
      </c>
      <c r="G232" s="21">
        <v>0.00017</v>
      </c>
      <c r="H232" s="21">
        <f t="shared" si="13"/>
        <v>0.0032731758748937496</v>
      </c>
      <c r="I232" s="23">
        <f t="shared" si="12"/>
        <v>2454003.303733176</v>
      </c>
    </row>
    <row r="233" spans="2:9" ht="12.75">
      <c r="B233" s="21">
        <v>190</v>
      </c>
      <c r="C233" s="41">
        <f>Лист3!D200</f>
        <v>38985.802777777775</v>
      </c>
      <c r="D233" s="42">
        <f>Лист3!E200</f>
        <v>2454003.30255</v>
      </c>
      <c r="E233" s="36">
        <v>0.00581</v>
      </c>
      <c r="F233" s="21">
        <v>7E-05</v>
      </c>
      <c r="G233" s="21">
        <v>0.00017</v>
      </c>
      <c r="H233" s="21">
        <f t="shared" si="13"/>
        <v>0.0032731758748937496</v>
      </c>
      <c r="I233" s="23">
        <f t="shared" si="12"/>
        <v>2454003.305823176</v>
      </c>
    </row>
    <row r="234" spans="2:9" ht="12.75">
      <c r="B234" s="21">
        <v>191</v>
      </c>
      <c r="C234" s="41">
        <f>Лист3!D201</f>
        <v>38986.805555555555</v>
      </c>
      <c r="D234" s="42">
        <f>Лист3!E201</f>
        <v>2454003.30532</v>
      </c>
      <c r="E234" s="36">
        <v>0.00581</v>
      </c>
      <c r="F234" s="21">
        <v>7E-05</v>
      </c>
      <c r="G234" s="21">
        <v>0.00017</v>
      </c>
      <c r="H234" s="21">
        <f t="shared" si="13"/>
        <v>0.0032731758748937496</v>
      </c>
      <c r="I234" s="23">
        <f t="shared" si="12"/>
        <v>2454003.308593176</v>
      </c>
    </row>
    <row r="235" ht="12.75">
      <c r="C235" s="41"/>
    </row>
    <row r="236" ht="12.75">
      <c r="C236" s="41"/>
    </row>
    <row r="237" ht="12.75">
      <c r="C237" s="41"/>
    </row>
  </sheetData>
  <mergeCells count="1">
    <mergeCell ref="D3:I4"/>
  </mergeCells>
  <printOptions/>
  <pageMargins left="0.75" right="0.75" top="1" bottom="1" header="0.5" footer="0.5"/>
  <pageSetup horizontalDpi="300" verticalDpi="300" orientation="portrait" paperSize="9" r:id="rId6"/>
  <legacyDrawing r:id="rId5"/>
  <oleObjects>
    <oleObject progId="Equation.3" shapeId="58275" r:id="rId1"/>
    <oleObject progId="Equation.3" shapeId="58276" r:id="rId2"/>
    <oleObject progId="Equation.3" shapeId="58277" r:id="rId3"/>
    <oleObject progId="Equation.3" shapeId="5827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</cp:lastModifiedBy>
  <dcterms:created xsi:type="dcterms:W3CDTF">1996-10-08T23:32:33Z</dcterms:created>
  <dcterms:modified xsi:type="dcterms:W3CDTF">2006-10-08T14:36:44Z</dcterms:modified>
  <cp:category/>
  <cp:version/>
  <cp:contentType/>
  <cp:contentStatus/>
</cp:coreProperties>
</file>