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10170" activeTab="1"/>
  </bookViews>
  <sheets>
    <sheet name="Лист2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<sst xmlns="http://schemas.openxmlformats.org/spreadsheetml/2006/main" count="759" uniqueCount="100">
  <si>
    <t>№ п/п.</t>
  </si>
  <si>
    <t>Дата</t>
  </si>
  <si>
    <t>Момент наблюдения
в JD</t>
  </si>
  <si>
    <t>Момент наблюдения
в JD, приведённый к центру Солнцу</t>
  </si>
  <si>
    <t>Степень
уверенности</t>
  </si>
  <si>
    <t>M</t>
  </si>
  <si>
    <t>Визуальные наблюдения затменной ОО Орла</t>
  </si>
  <si>
    <t>Данные о звезде:</t>
  </si>
  <si>
    <t>Звезда</t>
  </si>
  <si>
    <t>Тип</t>
  </si>
  <si>
    <t>EB</t>
  </si>
  <si>
    <t>Координаты</t>
  </si>
  <si>
    <t>α</t>
  </si>
  <si>
    <t>δ</t>
  </si>
  <si>
    <t>Блеск</t>
  </si>
  <si>
    <t>max</t>
  </si>
  <si>
    <t>min</t>
  </si>
  <si>
    <t>Период</t>
  </si>
  <si>
    <t>ОО Орла</t>
  </si>
  <si>
    <r>
      <t>19</t>
    </r>
    <r>
      <rPr>
        <b/>
        <vertAlign val="superscript"/>
        <sz val="10"/>
        <rFont val="Arial"/>
        <family val="2"/>
      </rPr>
      <t>h</t>
    </r>
    <r>
      <rPr>
        <b/>
        <sz val="10"/>
        <rFont val="Arial"/>
        <family val="2"/>
      </rPr>
      <t xml:space="preserve"> 48</t>
    </r>
    <r>
      <rPr>
        <b/>
        <vertAlign val="super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12</t>
    </r>
    <r>
      <rPr>
        <b/>
        <vertAlign val="superscript"/>
        <sz val="10"/>
        <rFont val="Arial"/>
        <family val="2"/>
      </rPr>
      <t>s</t>
    </r>
  </si>
  <si>
    <t>09° 18,5'</t>
  </si>
  <si>
    <t>Начальная эпоха
 минимума</t>
  </si>
  <si>
    <t>№ п/п</t>
  </si>
  <si>
    <t xml:space="preserve">Время
московское
</t>
  </si>
  <si>
    <t>Момент 
наблюдения
UT</t>
  </si>
  <si>
    <t>Момент 
наблюдения
JD</t>
  </si>
  <si>
    <t>Момент наблюдения в долях периода</t>
  </si>
  <si>
    <t>Оценка
блеска</t>
  </si>
  <si>
    <t>Разность
в степенях</t>
  </si>
  <si>
    <t>Блеск звёзд сравнения
в степенях</t>
  </si>
  <si>
    <t>Блеск
в зв. вел. 
(метод интерполяции)</t>
  </si>
  <si>
    <t>яркая звезда</t>
  </si>
  <si>
    <t>степень</t>
  </si>
  <si>
    <t>V</t>
  </si>
  <si>
    <t>слабая
звезда</t>
  </si>
  <si>
    <t>яркая</t>
  </si>
  <si>
    <t>слабая</t>
  </si>
  <si>
    <t>B</t>
  </si>
  <si>
    <t>C</t>
  </si>
  <si>
    <t>Приведённый 
момент
наблюдения
(к центру Солнца)</t>
  </si>
  <si>
    <t>Приведённный момент наблюдения в долях периода</t>
  </si>
  <si>
    <t>Приведение моментов наблюдений к центру Солнца</t>
  </si>
  <si>
    <t xml:space="preserve"> </t>
  </si>
  <si>
    <t>Формула</t>
  </si>
  <si>
    <t>A</t>
  </si>
  <si>
    <t>a</t>
  </si>
  <si>
    <t>b</t>
  </si>
  <si>
    <t>c</t>
  </si>
  <si>
    <t>AB And</t>
  </si>
  <si>
    <t>OO Aql</t>
  </si>
  <si>
    <t>WW Cyg</t>
  </si>
  <si>
    <t>BR Cyg</t>
  </si>
  <si>
    <t>TY Del</t>
  </si>
  <si>
    <t>DM Del</t>
  </si>
  <si>
    <t>CG Cyg</t>
  </si>
  <si>
    <t>RR Lyr</t>
  </si>
  <si>
    <t>Момент наблюдения
UT</t>
  </si>
  <si>
    <t>Δ</t>
  </si>
  <si>
    <t>D</t>
  </si>
  <si>
    <t>E</t>
  </si>
  <si>
    <t>Звёзды сравнения</t>
  </si>
  <si>
    <t>X</t>
  </si>
  <si>
    <t>Y</t>
  </si>
  <si>
    <t>Примечание</t>
  </si>
  <si>
    <t>U M</t>
  </si>
  <si>
    <t>M U</t>
  </si>
  <si>
    <t>B1</t>
  </si>
  <si>
    <t>Примечание: красным цветом отмечены  неуверенные оценки (со степенью уверенности меньшей 3), а также оценки сделаные способом Аргеландера (ввиду отсутствия подходящей по блеску и близкой к переменной второй звезды сравнения, ораньжевым цветом - оценка блеска, сделанная в телескоп "Алькор"</t>
  </si>
  <si>
    <t>Метод наблюдений</t>
  </si>
  <si>
    <t>визуальные оценки
способом Блажко-Нейланда</t>
  </si>
  <si>
    <t>диаметр объектива, мм</t>
  </si>
  <si>
    <t>фокусное расстояние,мм</t>
  </si>
  <si>
    <t>увеличение, крат</t>
  </si>
  <si>
    <t>светосила</t>
  </si>
  <si>
    <t>1:7.2</t>
  </si>
  <si>
    <t>MPF</t>
  </si>
  <si>
    <t>Наблюдатель (код)</t>
  </si>
  <si>
    <r>
      <t>m</t>
    </r>
    <r>
      <rPr>
        <vertAlign val="subscript"/>
        <sz val="14"/>
        <rFont val="Times New Roman"/>
        <family val="1"/>
      </rPr>
      <t>max</t>
    </r>
  </si>
  <si>
    <r>
      <t>9,35</t>
    </r>
    <r>
      <rPr>
        <vertAlign val="superscript"/>
        <sz val="14"/>
        <rFont val="Times New Roman"/>
        <family val="1"/>
      </rPr>
      <t>m</t>
    </r>
    <r>
      <rPr>
        <sz val="14"/>
        <rFont val="Times New Roman"/>
        <family val="1"/>
      </rPr>
      <t xml:space="preserve"> </t>
    </r>
  </si>
  <si>
    <r>
      <t>m</t>
    </r>
    <r>
      <rPr>
        <vertAlign val="subscript"/>
        <sz val="14"/>
        <rFont val="Times New Roman"/>
        <family val="1"/>
      </rPr>
      <t>min I</t>
    </r>
  </si>
  <si>
    <r>
      <t>10,25-10,3</t>
    </r>
    <r>
      <rPr>
        <vertAlign val="superscript"/>
        <sz val="14"/>
        <rFont val="Times New Roman"/>
        <family val="1"/>
      </rPr>
      <t>m</t>
    </r>
    <r>
      <rPr>
        <sz val="14"/>
        <rFont val="Times New Roman"/>
        <family val="1"/>
      </rPr>
      <t xml:space="preserve"> </t>
    </r>
  </si>
  <si>
    <r>
      <t>m</t>
    </r>
    <r>
      <rPr>
        <vertAlign val="subscript"/>
        <sz val="14"/>
        <rFont val="Times New Roman"/>
        <family val="1"/>
      </rPr>
      <t>min II</t>
    </r>
  </si>
  <si>
    <r>
      <t>10,15 - 10,25</t>
    </r>
    <r>
      <rPr>
        <vertAlign val="superscript"/>
        <sz val="14"/>
        <rFont val="Times New Roman"/>
        <family val="1"/>
      </rPr>
      <t>m</t>
    </r>
  </si>
  <si>
    <t>U B V</t>
  </si>
  <si>
    <t>U B</t>
  </si>
  <si>
    <t>Инструмент
для наблюдений</t>
  </si>
  <si>
    <t>"Мицар"</t>
  </si>
  <si>
    <t>"Алькор"</t>
  </si>
  <si>
    <t>Deep Sky 150/750</t>
  </si>
  <si>
    <t>Увеличение
Х</t>
  </si>
  <si>
    <t>B V</t>
  </si>
  <si>
    <t xml:space="preserve"> M V</t>
  </si>
  <si>
    <t>M V</t>
  </si>
  <si>
    <t>M B</t>
  </si>
  <si>
    <t>С</t>
  </si>
  <si>
    <t>M V B</t>
  </si>
  <si>
    <t>dm/ds</t>
  </si>
  <si>
    <t>cр. знач
dm/ds</t>
  </si>
  <si>
    <t>Celestron First Scope 114</t>
  </si>
  <si>
    <t>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</si>
</sst>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h:mm:ss;@"/>
    <numFmt numFmtId="182" formatCode="0.0000"/>
    <numFmt numFmtId="183" formatCode="mmm/yyyy"/>
    <numFmt numFmtId="184" formatCode="[$-FC19]d\ mmmm\ yyyy\ &quot;г.&quot;"/>
    <numFmt numFmtId="185" formatCode="[h]:mm:ss;@"/>
    <numFmt numFmtId="186" formatCode="h:mm;@"/>
  </numFmts>
  <fonts count="2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6"/>
      <color indexed="48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11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52"/>
      <name val="Arial"/>
      <family val="0"/>
    </font>
    <font>
      <sz val="12"/>
      <name val="Arial Cyr"/>
      <family val="0"/>
    </font>
    <font>
      <sz val="18.5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8"/>
      <name val="Times New Roman"/>
      <family val="1"/>
    </font>
    <font>
      <sz val="10"/>
      <color indexed="40"/>
      <name val="Arial"/>
      <family val="0"/>
    </font>
    <font>
      <b/>
      <sz val="10"/>
      <color indexed="40"/>
      <name val="Arial"/>
      <family val="0"/>
    </font>
    <font>
      <sz val="17.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2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center"/>
    </xf>
    <xf numFmtId="21" fontId="10" fillId="0" borderId="0" xfId="0" applyNumberFormat="1" applyFont="1" applyAlignment="1">
      <alignment horizontal="center"/>
    </xf>
    <xf numFmtId="22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center"/>
    </xf>
    <xf numFmtId="21" fontId="10" fillId="0" borderId="0" xfId="0" applyNumberFormat="1" applyFont="1" applyAlignment="1">
      <alignment horizontal="center"/>
    </xf>
    <xf numFmtId="22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center"/>
    </xf>
    <xf numFmtId="21" fontId="11" fillId="0" borderId="0" xfId="0" applyNumberFormat="1" applyFont="1" applyAlignment="1">
      <alignment horizontal="center"/>
    </xf>
    <xf numFmtId="22" fontId="11" fillId="0" borderId="0" xfId="0" applyNumberFormat="1" applyFont="1" applyAlignment="1">
      <alignment horizontal="center"/>
    </xf>
    <xf numFmtId="18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20" fillId="0" borderId="0" xfId="0" applyFont="1" applyAlignment="1">
      <alignment/>
    </xf>
    <xf numFmtId="22" fontId="9" fillId="0" borderId="0" xfId="0" applyNumberFormat="1" applyFont="1" applyAlignment="1">
      <alignment horizontal="center"/>
    </xf>
    <xf numFmtId="185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185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1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center"/>
    </xf>
    <xf numFmtId="185" fontId="21" fillId="0" borderId="0" xfId="0" applyNumberFormat="1" applyFont="1" applyAlignment="1">
      <alignment horizontal="center"/>
    </xf>
    <xf numFmtId="2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86" fontId="21" fillId="0" borderId="0" xfId="0" applyNumberFormat="1" applyFont="1" applyAlignment="1">
      <alignment horizontal="center"/>
    </xf>
    <xf numFmtId="20" fontId="21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8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Лист4!$B$2:$B$401</c:f>
              <c:numCache>
                <c:ptCount val="400"/>
                <c:pt idx="0">
                  <c:v>0.03336415367755308</c:v>
                </c:pt>
                <c:pt idx="1">
                  <c:v>0.04982057113352312</c:v>
                </c:pt>
                <c:pt idx="2">
                  <c:v>0.062212215080649</c:v>
                </c:pt>
                <c:pt idx="3">
                  <c:v>0.07030229980364311</c:v>
                </c:pt>
                <c:pt idx="4">
                  <c:v>0.0827334069645076</c:v>
                </c:pt>
                <c:pt idx="5">
                  <c:v>0.0888503015914921</c:v>
                </c:pt>
                <c:pt idx="6">
                  <c:v>0.1032545997672969</c:v>
                </c:pt>
                <c:pt idx="7">
                  <c:v>0.11568570692816138</c:v>
                </c:pt>
                <c:pt idx="8">
                  <c:v>0.1182508562582143</c:v>
                </c:pt>
                <c:pt idx="9">
                  <c:v>0.9051731788654251</c:v>
                </c:pt>
                <c:pt idx="10">
                  <c:v>0.9229319035122217</c:v>
                </c:pt>
                <c:pt idx="11">
                  <c:v>0.9381254788290789</c:v>
                </c:pt>
                <c:pt idx="12">
                  <c:v>0.9462155644708901</c:v>
                </c:pt>
                <c:pt idx="13">
                  <c:v>0.9545029689385274</c:v>
                </c:pt>
                <c:pt idx="14">
                  <c:v>0.9627903734061647</c:v>
                </c:pt>
                <c:pt idx="15">
                  <c:v>0.9969265881625233</c:v>
                </c:pt>
                <c:pt idx="16">
                  <c:v>0.005213993549091356</c:v>
                </c:pt>
                <c:pt idx="17">
                  <c:v>0.028497654507646075</c:v>
                </c:pt>
                <c:pt idx="18">
                  <c:v>0.03816629351274514</c:v>
                </c:pt>
                <c:pt idx="19">
                  <c:v>0.04625637915455627</c:v>
                </c:pt>
                <c:pt idx="20">
                  <c:v>0.05178131546631448</c:v>
                </c:pt>
                <c:pt idx="21">
                  <c:v>0.05730625177807269</c:v>
                </c:pt>
                <c:pt idx="22">
                  <c:v>0.06954004011311099</c:v>
                </c:pt>
                <c:pt idx="23">
                  <c:v>0.08473361542996827</c:v>
                </c:pt>
                <c:pt idx="24">
                  <c:v>0.10663604185117492</c:v>
                </c:pt>
                <c:pt idx="25">
                  <c:v>0.1285384691913123</c:v>
                </c:pt>
                <c:pt idx="26">
                  <c:v>0.13820710819629767</c:v>
                </c:pt>
                <c:pt idx="27">
                  <c:v>0.1518221301499807</c:v>
                </c:pt>
                <c:pt idx="28">
                  <c:v>0.17372455657118735</c:v>
                </c:pt>
                <c:pt idx="29">
                  <c:v>0.1901020475995665</c:v>
                </c:pt>
                <c:pt idx="30">
                  <c:v>0.8988859819443178</c:v>
                </c:pt>
                <c:pt idx="31">
                  <c:v>0.9099358545679479</c:v>
                </c:pt>
                <c:pt idx="32">
                  <c:v>0.9221696429029862</c:v>
                </c:pt>
                <c:pt idx="33">
                  <c:v>0.9373632182197298</c:v>
                </c:pt>
                <c:pt idx="34">
                  <c:v>0.9426908357057755</c:v>
                </c:pt>
                <c:pt idx="35">
                  <c:v>0.9537407083292919</c:v>
                </c:pt>
                <c:pt idx="36">
                  <c:v>0.9606468791783982</c:v>
                </c:pt>
                <c:pt idx="37">
                  <c:v>0.9659744966643302</c:v>
                </c:pt>
                <c:pt idx="38">
                  <c:v>0.9714994329760884</c:v>
                </c:pt>
                <c:pt idx="39">
                  <c:v>0.9728806665946195</c:v>
                </c:pt>
                <c:pt idx="40">
                  <c:v>0.0030704984023941506</c:v>
                </c:pt>
                <c:pt idx="41">
                  <c:v>0.008595435632969384</c:v>
                </c:pt>
                <c:pt idx="42">
                  <c:v>0.01668552035596349</c:v>
                </c:pt>
                <c:pt idx="43">
                  <c:v>0.024972925742531515</c:v>
                </c:pt>
                <c:pt idx="44">
                  <c:v>0.03602279836604794</c:v>
                </c:pt>
                <c:pt idx="45">
                  <c:v>0.049637820319617276</c:v>
                </c:pt>
                <c:pt idx="46">
                  <c:v>0.055162757550306196</c:v>
                </c:pt>
                <c:pt idx="47">
                  <c:v>0.7987018805795287</c:v>
                </c:pt>
                <c:pt idx="48">
                  <c:v>0.8796027360789367</c:v>
                </c:pt>
                <c:pt idx="49">
                  <c:v>0.8876928217207478</c:v>
                </c:pt>
                <c:pt idx="50">
                  <c:v>0.8945989925698541</c:v>
                </c:pt>
                <c:pt idx="51">
                  <c:v>0.9028863970376051</c:v>
                </c:pt>
                <c:pt idx="52">
                  <c:v>0.9070300997308323</c:v>
                </c:pt>
                <c:pt idx="53">
                  <c:v>0.9105818441088331</c:v>
                </c:pt>
                <c:pt idx="54">
                  <c:v>0.9137389508352953</c:v>
                </c:pt>
                <c:pt idx="55">
                  <c:v>0.9192638871470535</c:v>
                </c:pt>
                <c:pt idx="56">
                  <c:v>0.9238022284107501</c:v>
                </c:pt>
                <c:pt idx="57">
                  <c:v>0.9309057180857963</c:v>
                </c:pt>
                <c:pt idx="58">
                  <c:v>0.93702261179385</c:v>
                </c:pt>
                <c:pt idx="59">
                  <c:v>0.942547549024539</c:v>
                </c:pt>
                <c:pt idx="60">
                  <c:v>0.9466912507989491</c:v>
                </c:pt>
                <c:pt idx="61">
                  <c:v>0.981024785299951</c:v>
                </c:pt>
                <c:pt idx="62">
                  <c:v>0.0029272117211576187</c:v>
                </c:pt>
                <c:pt idx="63">
                  <c:v>0.01930470183071975</c:v>
                </c:pt>
                <c:pt idx="64">
                  <c:v>0.024829639061294984</c:v>
                </c:pt>
                <c:pt idx="65">
                  <c:v>0.8115546419238626</c:v>
                </c:pt>
                <c:pt idx="66">
                  <c:v>0.8569380490483809</c:v>
                </c:pt>
                <c:pt idx="67">
                  <c:v>0.8664093683087231</c:v>
                </c:pt>
                <c:pt idx="68">
                  <c:v>0.8725262629357076</c:v>
                </c:pt>
                <c:pt idx="69">
                  <c:v>0.884957370096572</c:v>
                </c:pt>
                <c:pt idx="70">
                  <c:v>0.8979804346538458</c:v>
                </c:pt>
                <c:pt idx="71">
                  <c:v>0.903505370965604</c:v>
                </c:pt>
                <c:pt idx="72">
                  <c:v>0.9094249458479453</c:v>
                </c:pt>
                <c:pt idx="73">
                  <c:v>0.9179096700602258</c:v>
                </c:pt>
                <c:pt idx="74">
                  <c:v>0.9309327346174996</c:v>
                </c:pt>
                <c:pt idx="75">
                  <c:v>0.9390228202593107</c:v>
                </c:pt>
                <c:pt idx="76">
                  <c:v>0.9528351610387062</c:v>
                </c:pt>
                <c:pt idx="77">
                  <c:v>0.9615172040769266</c:v>
                </c:pt>
                <c:pt idx="78">
                  <c:v>0.9747375883788436</c:v>
                </c:pt>
                <c:pt idx="79">
                  <c:v>0.9849981847802383</c:v>
                </c:pt>
                <c:pt idx="80">
                  <c:v>0.9919043547105275</c:v>
                </c:pt>
                <c:pt idx="81">
                  <c:v>0.004138143045565812</c:v>
                </c:pt>
                <c:pt idx="82">
                  <c:v>0.011636271291081357</c:v>
                </c:pt>
                <c:pt idx="83">
                  <c:v>0.022883463659354675</c:v>
                </c:pt>
                <c:pt idx="84">
                  <c:v>0.795033865133064</c:v>
                </c:pt>
                <c:pt idx="85">
                  <c:v>0.7177928183009499</c:v>
                </c:pt>
                <c:pt idx="86">
                  <c:v>0.4955221882311207</c:v>
                </c:pt>
                <c:pt idx="87">
                  <c:v>0.5148594662412052</c:v>
                </c:pt>
                <c:pt idx="88">
                  <c:v>0.5754364486825807</c:v>
                </c:pt>
                <c:pt idx="89">
                  <c:v>0.717362958257354</c:v>
                </c:pt>
                <c:pt idx="90">
                  <c:v>0.44943055356077366</c:v>
                </c:pt>
                <c:pt idx="91">
                  <c:v>0.4946166409406487</c:v>
                </c:pt>
                <c:pt idx="92">
                  <c:v>0.4987603436338759</c:v>
                </c:pt>
                <c:pt idx="93">
                  <c:v>0.515137833743438</c:v>
                </c:pt>
                <c:pt idx="94">
                  <c:v>0.5261877072857715</c:v>
                </c:pt>
                <c:pt idx="95">
                  <c:v>0.5453276655512127</c:v>
                </c:pt>
                <c:pt idx="96">
                  <c:v>0.5577587727120772</c:v>
                </c:pt>
                <c:pt idx="97">
                  <c:v>0.5782799655148665</c:v>
                </c:pt>
                <c:pt idx="98">
                  <c:v>0.5905137538499048</c:v>
                </c:pt>
                <c:pt idx="99">
                  <c:v>0.6134027762379901</c:v>
                </c:pt>
                <c:pt idx="100">
                  <c:v>0.6331346918997269</c:v>
                </c:pt>
                <c:pt idx="101">
                  <c:v>0.6564183528583953</c:v>
                </c:pt>
                <c:pt idx="102">
                  <c:v>0.690554568533571</c:v>
                </c:pt>
                <c:pt idx="103">
                  <c:v>0.7124569949547777</c:v>
                </c:pt>
                <c:pt idx="104">
                  <c:v>0.7426468267625523</c:v>
                </c:pt>
                <c:pt idx="105">
                  <c:v>0.5821641104585069</c:v>
                </c:pt>
                <c:pt idx="106">
                  <c:v>0.6305073045648442</c:v>
                </c:pt>
                <c:pt idx="107">
                  <c:v>0.656553433679278</c:v>
                </c:pt>
                <c:pt idx="108">
                  <c:v>0.409142222704304</c:v>
                </c:pt>
                <c:pt idx="109">
                  <c:v>0.42788754239916216</c:v>
                </c:pt>
                <c:pt idx="110">
                  <c:v>0.4529470764657617</c:v>
                </c:pt>
                <c:pt idx="111">
                  <c:v>0.4712977585088538</c:v>
                </c:pt>
                <c:pt idx="112">
                  <c:v>0.5003036746051066</c:v>
                </c:pt>
                <c:pt idx="113">
                  <c:v>0.5310854638092906</c:v>
                </c:pt>
                <c:pt idx="114">
                  <c:v>0.36043140564049736</c:v>
                </c:pt>
                <c:pt idx="115">
                  <c:v>0.4014737912459623</c:v>
                </c:pt>
                <c:pt idx="116">
                  <c:v>0.44409473021460144</c:v>
                </c:pt>
                <c:pt idx="117">
                  <c:v>0.46461592301727705</c:v>
                </c:pt>
                <c:pt idx="118">
                  <c:v>0.486123711786945</c:v>
                </c:pt>
                <c:pt idx="119">
                  <c:v>0.5198652879727206</c:v>
                </c:pt>
                <c:pt idx="120">
                  <c:v>0.9959024521604078</c:v>
                </c:pt>
                <c:pt idx="121">
                  <c:v>0.002749427729213494</c:v>
                </c:pt>
                <c:pt idx="122">
                  <c:v>0.009596402378974744</c:v>
                </c:pt>
                <c:pt idx="123">
                  <c:v>0.026269871646491083</c:v>
                </c:pt>
                <c:pt idx="124">
                  <c:v>0.03335362925508889</c:v>
                </c:pt>
                <c:pt idx="125">
                  <c:v>0.045686077002756065</c:v>
                </c:pt>
                <c:pt idx="126">
                  <c:v>0.05436812004109015</c:v>
                </c:pt>
                <c:pt idx="127">
                  <c:v>0.06784501844913393</c:v>
                </c:pt>
                <c:pt idx="128">
                  <c:v>0.07652706148701327</c:v>
                </c:pt>
                <c:pt idx="129">
                  <c:v>0.9286633672122662</c:v>
                </c:pt>
                <c:pt idx="130">
                  <c:v>0.9483163555278225</c:v>
                </c:pt>
                <c:pt idx="131">
                  <c:v>0.9540188785990722</c:v>
                </c:pt>
                <c:pt idx="132">
                  <c:v>0.95766928330886</c:v>
                </c:pt>
                <c:pt idx="133">
                  <c:v>0.9718367994446453</c:v>
                </c:pt>
                <c:pt idx="134">
                  <c:v>0.9823341788046491</c:v>
                </c:pt>
                <c:pt idx="135">
                  <c:v>0.9951204604035411</c:v>
                </c:pt>
                <c:pt idx="136">
                  <c:v>0.0006059325824026018</c:v>
                </c:pt>
                <c:pt idx="137">
                  <c:v>0.047429769524569565</c:v>
                </c:pt>
                <c:pt idx="138">
                  <c:v>0.05838098365393307</c:v>
                </c:pt>
                <c:pt idx="139">
                  <c:v>0.06455707264240118</c:v>
                </c:pt>
                <c:pt idx="140">
                  <c:v>0.0768895203905231</c:v>
                </c:pt>
                <c:pt idx="141">
                  <c:v>0.09082025356792656</c:v>
                </c:pt>
                <c:pt idx="142">
                  <c:v>0.09766722821814255</c:v>
                </c:pt>
                <c:pt idx="143">
                  <c:v>0.9194901466016745</c:v>
                </c:pt>
                <c:pt idx="144">
                  <c:v>0.9295534241773566</c:v>
                </c:pt>
                <c:pt idx="145">
                  <c:v>0.9418858710064342</c:v>
                </c:pt>
                <c:pt idx="146">
                  <c:v>0.9507849658557461</c:v>
                </c:pt>
                <c:pt idx="147">
                  <c:v>0.9649524810729417</c:v>
                </c:pt>
                <c:pt idx="148">
                  <c:v>0.9731609581940575</c:v>
                </c:pt>
                <c:pt idx="149">
                  <c:v>0.9868746404795274</c:v>
                </c:pt>
                <c:pt idx="150">
                  <c:v>0.9960105173681768</c:v>
                </c:pt>
                <c:pt idx="151">
                  <c:v>0.003311325869162829</c:v>
                </c:pt>
                <c:pt idx="152">
                  <c:v>0.011302752097890334</c:v>
                </c:pt>
                <c:pt idx="153">
                  <c:v>0.017025008154632815</c:v>
                </c:pt>
                <c:pt idx="154">
                  <c:v>0.02477965142497851</c:v>
                </c:pt>
                <c:pt idx="155">
                  <c:v>0.03460614512277971</c:v>
                </c:pt>
                <c:pt idx="156">
                  <c:v>0.04395907382286168</c:v>
                </c:pt>
                <c:pt idx="157">
                  <c:v>0.0512796143898413</c:v>
                </c:pt>
                <c:pt idx="158">
                  <c:v>0.8207589226553864</c:v>
                </c:pt>
                <c:pt idx="159">
                  <c:v>0.8317101358661603</c:v>
                </c:pt>
                <c:pt idx="160">
                  <c:v>0.8467853197034856</c:v>
                </c:pt>
                <c:pt idx="161">
                  <c:v>0.8655109082510535</c:v>
                </c:pt>
                <c:pt idx="162">
                  <c:v>0.8725946667782409</c:v>
                </c:pt>
                <c:pt idx="163">
                  <c:v>0.8814937607089632</c:v>
                </c:pt>
                <c:pt idx="164">
                  <c:v>0.8908664205564492</c:v>
                </c:pt>
                <c:pt idx="165">
                  <c:v>0.8997655144867167</c:v>
                </c:pt>
                <c:pt idx="166">
                  <c:v>0.9077569407154442</c:v>
                </c:pt>
                <c:pt idx="167">
                  <c:v>0.9180372691830598</c:v>
                </c:pt>
                <c:pt idx="168">
                  <c:v>0.9278637628813158</c:v>
                </c:pt>
                <c:pt idx="169">
                  <c:v>0.9381440913489314</c:v>
                </c:pt>
                <c:pt idx="170">
                  <c:v>0.7183202191299642</c:v>
                </c:pt>
                <c:pt idx="171">
                  <c:v>0.852142074132189</c:v>
                </c:pt>
                <c:pt idx="172">
                  <c:v>0.7078571407673735</c:v>
                </c:pt>
                <c:pt idx="173">
                  <c:v>0.6981760541611948</c:v>
                </c:pt>
                <c:pt idx="174">
                  <c:v>0.5355270688382916</c:v>
                </c:pt>
                <c:pt idx="175">
                  <c:v>0.5455706143475254</c:v>
                </c:pt>
                <c:pt idx="176">
                  <c:v>0.5501286867588533</c:v>
                </c:pt>
                <c:pt idx="177">
                  <c:v>0.5599551804571092</c:v>
                </c:pt>
                <c:pt idx="178">
                  <c:v>0.5722876282052312</c:v>
                </c:pt>
                <c:pt idx="179">
                  <c:v>0.5875798638535343</c:v>
                </c:pt>
                <c:pt idx="180">
                  <c:v>0.595808072122054</c:v>
                </c:pt>
                <c:pt idx="181">
                  <c:v>0.2693705363308254</c:v>
                </c:pt>
                <c:pt idx="182">
                  <c:v>0.28399188631783545</c:v>
                </c:pt>
                <c:pt idx="183">
                  <c:v>0.3125242374158006</c:v>
                </c:pt>
                <c:pt idx="184">
                  <c:v>0.34906774589035194</c:v>
                </c:pt>
                <c:pt idx="185">
                  <c:v>0.21401006436144598</c:v>
                </c:pt>
                <c:pt idx="186">
                  <c:v>0.27476463448147115</c:v>
                </c:pt>
                <c:pt idx="187">
                  <c:v>0.3295798967333212</c:v>
                </c:pt>
                <c:pt idx="188">
                  <c:v>0.3878087816556217</c:v>
                </c:pt>
                <c:pt idx="189">
                  <c:v>0.4396445248598866</c:v>
                </c:pt>
                <c:pt idx="190">
                  <c:v>0.4515231387572385</c:v>
                </c:pt>
                <c:pt idx="191">
                  <c:v>0.4606590156463426</c:v>
                </c:pt>
                <c:pt idx="192">
                  <c:v>0.47070256115512166</c:v>
                </c:pt>
                <c:pt idx="193">
                  <c:v>0.48623157884367174</c:v>
                </c:pt>
                <c:pt idx="194">
                  <c:v>0.22000340345493896</c:v>
                </c:pt>
                <c:pt idx="195">
                  <c:v>0.29399808902417135</c:v>
                </c:pt>
                <c:pt idx="196">
                  <c:v>0.38991493308094505</c:v>
                </c:pt>
                <c:pt idx="197">
                  <c:v>0.11645759207249284</c:v>
                </c:pt>
                <c:pt idx="198">
                  <c:v>0.25645553698177537</c:v>
                </c:pt>
                <c:pt idx="199">
                  <c:v>0.34392712095905154</c:v>
                </c:pt>
                <c:pt idx="200">
                  <c:v>1.033364153677553</c:v>
                </c:pt>
                <c:pt idx="201">
                  <c:v>1.0498205711335231</c:v>
                </c:pt>
                <c:pt idx="202">
                  <c:v>1.062212215080649</c:v>
                </c:pt>
                <c:pt idx="203">
                  <c:v>1.070302299803643</c:v>
                </c:pt>
                <c:pt idx="204">
                  <c:v>1.0827334069645076</c:v>
                </c:pt>
                <c:pt idx="205">
                  <c:v>1.088850301591492</c:v>
                </c:pt>
                <c:pt idx="206">
                  <c:v>1.103254599767297</c:v>
                </c:pt>
                <c:pt idx="207">
                  <c:v>1.1156857069281614</c:v>
                </c:pt>
                <c:pt idx="208">
                  <c:v>1.1182508562582143</c:v>
                </c:pt>
                <c:pt idx="209">
                  <c:v>1.9051731788654251</c:v>
                </c:pt>
                <c:pt idx="210">
                  <c:v>1.9229319035122217</c:v>
                </c:pt>
                <c:pt idx="211">
                  <c:v>1.938125478829079</c:v>
                </c:pt>
                <c:pt idx="212">
                  <c:v>1.94621556447089</c:v>
                </c:pt>
                <c:pt idx="213">
                  <c:v>1.9545029689385274</c:v>
                </c:pt>
                <c:pt idx="214">
                  <c:v>1.9627903734061647</c:v>
                </c:pt>
                <c:pt idx="215">
                  <c:v>1.9969265881625233</c:v>
                </c:pt>
                <c:pt idx="216">
                  <c:v>1.0052139935490914</c:v>
                </c:pt>
                <c:pt idx="217">
                  <c:v>1.028497654507646</c:v>
                </c:pt>
                <c:pt idx="218">
                  <c:v>1.0381662935127451</c:v>
                </c:pt>
                <c:pt idx="219">
                  <c:v>1.0462563791545563</c:v>
                </c:pt>
                <c:pt idx="220">
                  <c:v>1.0517813154663145</c:v>
                </c:pt>
                <c:pt idx="221">
                  <c:v>1.0573062517780727</c:v>
                </c:pt>
                <c:pt idx="222">
                  <c:v>1.069540040113111</c:v>
                </c:pt>
                <c:pt idx="223">
                  <c:v>1.0847336154299683</c:v>
                </c:pt>
                <c:pt idx="224">
                  <c:v>1.106636041851175</c:v>
                </c:pt>
                <c:pt idx="225">
                  <c:v>1.1285384691913123</c:v>
                </c:pt>
                <c:pt idx="226">
                  <c:v>1.1382071081962977</c:v>
                </c:pt>
                <c:pt idx="227">
                  <c:v>1.1518221301499807</c:v>
                </c:pt>
                <c:pt idx="228">
                  <c:v>1.1737245565711873</c:v>
                </c:pt>
                <c:pt idx="229">
                  <c:v>1.1901020475995665</c:v>
                </c:pt>
                <c:pt idx="230">
                  <c:v>1.8988859819443178</c:v>
                </c:pt>
                <c:pt idx="231">
                  <c:v>1.909935854567948</c:v>
                </c:pt>
                <c:pt idx="232">
                  <c:v>1.9221696429029862</c:v>
                </c:pt>
                <c:pt idx="233">
                  <c:v>1.9373632182197298</c:v>
                </c:pt>
                <c:pt idx="234">
                  <c:v>1.9426908357057755</c:v>
                </c:pt>
                <c:pt idx="235">
                  <c:v>1.953740708329292</c:v>
                </c:pt>
                <c:pt idx="236">
                  <c:v>1.9606468791783982</c:v>
                </c:pt>
                <c:pt idx="237">
                  <c:v>1.9659744966643302</c:v>
                </c:pt>
                <c:pt idx="238">
                  <c:v>1.9714994329760884</c:v>
                </c:pt>
                <c:pt idx="239">
                  <c:v>1.9728806665946195</c:v>
                </c:pt>
                <c:pt idx="240">
                  <c:v>1.0030704984023942</c:v>
                </c:pt>
                <c:pt idx="241">
                  <c:v>1.0085954356329694</c:v>
                </c:pt>
                <c:pt idx="242">
                  <c:v>1.0166855203559635</c:v>
                </c:pt>
                <c:pt idx="243">
                  <c:v>1.0249729257425315</c:v>
                </c:pt>
                <c:pt idx="244">
                  <c:v>1.036022798366048</c:v>
                </c:pt>
                <c:pt idx="245">
                  <c:v>1.0496378203196173</c:v>
                </c:pt>
                <c:pt idx="246">
                  <c:v>1.0551627575503062</c:v>
                </c:pt>
                <c:pt idx="247">
                  <c:v>1.7987018805795287</c:v>
                </c:pt>
                <c:pt idx="248">
                  <c:v>1.8796027360789367</c:v>
                </c:pt>
                <c:pt idx="249">
                  <c:v>1.8876928217207478</c:v>
                </c:pt>
                <c:pt idx="250">
                  <c:v>1.894598992569854</c:v>
                </c:pt>
                <c:pt idx="251">
                  <c:v>1.902886397037605</c:v>
                </c:pt>
                <c:pt idx="252">
                  <c:v>1.9070300997308323</c:v>
                </c:pt>
                <c:pt idx="253">
                  <c:v>1.9105818441088331</c:v>
                </c:pt>
                <c:pt idx="254">
                  <c:v>1.9137389508352953</c:v>
                </c:pt>
                <c:pt idx="255">
                  <c:v>1.9192638871470535</c:v>
                </c:pt>
                <c:pt idx="256">
                  <c:v>1.92380222841075</c:v>
                </c:pt>
                <c:pt idx="257">
                  <c:v>1.9309057180857963</c:v>
                </c:pt>
                <c:pt idx="258">
                  <c:v>1.93702261179385</c:v>
                </c:pt>
                <c:pt idx="259">
                  <c:v>1.942547549024539</c:v>
                </c:pt>
                <c:pt idx="260">
                  <c:v>1.9466912507989491</c:v>
                </c:pt>
                <c:pt idx="261">
                  <c:v>1.981024785299951</c:v>
                </c:pt>
                <c:pt idx="262">
                  <c:v>1.0029272117211576</c:v>
                </c:pt>
                <c:pt idx="263">
                  <c:v>1.0193047018307198</c:v>
                </c:pt>
                <c:pt idx="264">
                  <c:v>1.024829639061295</c:v>
                </c:pt>
                <c:pt idx="265">
                  <c:v>1.8115546419238626</c:v>
                </c:pt>
                <c:pt idx="266">
                  <c:v>1.856938049048381</c:v>
                </c:pt>
                <c:pt idx="267">
                  <c:v>1.866409368308723</c:v>
                </c:pt>
                <c:pt idx="268">
                  <c:v>1.8725262629357076</c:v>
                </c:pt>
                <c:pt idx="269">
                  <c:v>1.884957370096572</c:v>
                </c:pt>
                <c:pt idx="270">
                  <c:v>1.8979804346538458</c:v>
                </c:pt>
                <c:pt idx="271">
                  <c:v>1.903505370965604</c:v>
                </c:pt>
                <c:pt idx="272">
                  <c:v>1.9094249458479453</c:v>
                </c:pt>
                <c:pt idx="273">
                  <c:v>1.9179096700602258</c:v>
                </c:pt>
                <c:pt idx="274">
                  <c:v>1.9309327346174996</c:v>
                </c:pt>
                <c:pt idx="275">
                  <c:v>1.9390228202593107</c:v>
                </c:pt>
                <c:pt idx="276">
                  <c:v>1.9528351610387062</c:v>
                </c:pt>
                <c:pt idx="277">
                  <c:v>1.9615172040769266</c:v>
                </c:pt>
                <c:pt idx="278">
                  <c:v>1.9747375883788436</c:v>
                </c:pt>
                <c:pt idx="279">
                  <c:v>1.9849981847802383</c:v>
                </c:pt>
                <c:pt idx="280">
                  <c:v>1.9919043547105275</c:v>
                </c:pt>
                <c:pt idx="281">
                  <c:v>1.0041381430455658</c:v>
                </c:pt>
                <c:pt idx="282">
                  <c:v>1.0116362712910814</c:v>
                </c:pt>
                <c:pt idx="283">
                  <c:v>1.0228834636593547</c:v>
                </c:pt>
                <c:pt idx="284">
                  <c:v>1.795033865133064</c:v>
                </c:pt>
                <c:pt idx="285">
                  <c:v>1.7177928183009499</c:v>
                </c:pt>
                <c:pt idx="286">
                  <c:v>1.4955221882311207</c:v>
                </c:pt>
                <c:pt idx="287">
                  <c:v>1.5148594662412052</c:v>
                </c:pt>
                <c:pt idx="288">
                  <c:v>1.5754364486825807</c:v>
                </c:pt>
                <c:pt idx="289">
                  <c:v>1.717362958257354</c:v>
                </c:pt>
                <c:pt idx="290">
                  <c:v>1.4494305535607737</c:v>
                </c:pt>
                <c:pt idx="291">
                  <c:v>1.4946166409406487</c:v>
                </c:pt>
                <c:pt idx="292">
                  <c:v>1.498760343633876</c:v>
                </c:pt>
                <c:pt idx="293">
                  <c:v>1.515137833743438</c:v>
                </c:pt>
                <c:pt idx="294">
                  <c:v>1.5261877072857715</c:v>
                </c:pt>
                <c:pt idx="295">
                  <c:v>1.5453276655512127</c:v>
                </c:pt>
                <c:pt idx="296">
                  <c:v>1.5577587727120772</c:v>
                </c:pt>
                <c:pt idx="297">
                  <c:v>1.5782799655148665</c:v>
                </c:pt>
                <c:pt idx="298">
                  <c:v>1.5905137538499048</c:v>
                </c:pt>
                <c:pt idx="299">
                  <c:v>1.61340277623799</c:v>
                </c:pt>
                <c:pt idx="300">
                  <c:v>1.633134691899727</c:v>
                </c:pt>
                <c:pt idx="301">
                  <c:v>1.6564183528583953</c:v>
                </c:pt>
                <c:pt idx="302">
                  <c:v>1.690554568533571</c:v>
                </c:pt>
                <c:pt idx="303">
                  <c:v>1.7124569949547777</c:v>
                </c:pt>
                <c:pt idx="304">
                  <c:v>1.7426468267625523</c:v>
                </c:pt>
                <c:pt idx="305">
                  <c:v>1.582164110458507</c:v>
                </c:pt>
                <c:pt idx="306">
                  <c:v>1.6305073045648442</c:v>
                </c:pt>
                <c:pt idx="307">
                  <c:v>1.656553433679278</c:v>
                </c:pt>
                <c:pt idx="308">
                  <c:v>1.409142222704304</c:v>
                </c:pt>
                <c:pt idx="309">
                  <c:v>1.4278875423991622</c:v>
                </c:pt>
                <c:pt idx="310">
                  <c:v>1.4529470764657617</c:v>
                </c:pt>
                <c:pt idx="311">
                  <c:v>1.4712977585088538</c:v>
                </c:pt>
                <c:pt idx="312">
                  <c:v>1.5003036746051066</c:v>
                </c:pt>
                <c:pt idx="313">
                  <c:v>1.5310854638092906</c:v>
                </c:pt>
                <c:pt idx="314">
                  <c:v>1.3604314056404974</c:v>
                </c:pt>
                <c:pt idx="315">
                  <c:v>1.4014737912459623</c:v>
                </c:pt>
                <c:pt idx="316">
                  <c:v>1.4440947302146014</c:v>
                </c:pt>
                <c:pt idx="317">
                  <c:v>1.464615923017277</c:v>
                </c:pt>
                <c:pt idx="318">
                  <c:v>1.486123711786945</c:v>
                </c:pt>
                <c:pt idx="319">
                  <c:v>1.5198652879727206</c:v>
                </c:pt>
                <c:pt idx="320">
                  <c:v>1.9959024521604078</c:v>
                </c:pt>
                <c:pt idx="321">
                  <c:v>1.0027494277292135</c:v>
                </c:pt>
                <c:pt idx="322">
                  <c:v>1.0095964023789747</c:v>
                </c:pt>
                <c:pt idx="323">
                  <c:v>1.026269871646491</c:v>
                </c:pt>
                <c:pt idx="324">
                  <c:v>1.033353629255089</c:v>
                </c:pt>
                <c:pt idx="325">
                  <c:v>1.045686077002756</c:v>
                </c:pt>
                <c:pt idx="326">
                  <c:v>1.0543681200410902</c:v>
                </c:pt>
                <c:pt idx="327">
                  <c:v>1.067845018449134</c:v>
                </c:pt>
                <c:pt idx="328">
                  <c:v>1.0765270614870133</c:v>
                </c:pt>
                <c:pt idx="329">
                  <c:v>1.9286633672122662</c:v>
                </c:pt>
                <c:pt idx="330">
                  <c:v>1.9483163555278225</c:v>
                </c:pt>
                <c:pt idx="331">
                  <c:v>1.9540188785990722</c:v>
                </c:pt>
                <c:pt idx="332">
                  <c:v>1.95766928330886</c:v>
                </c:pt>
                <c:pt idx="333">
                  <c:v>1.9718367994446453</c:v>
                </c:pt>
                <c:pt idx="334">
                  <c:v>1.9823341788046491</c:v>
                </c:pt>
                <c:pt idx="335">
                  <c:v>1.995120460403541</c:v>
                </c:pt>
                <c:pt idx="336">
                  <c:v>1.0006059325824026</c:v>
                </c:pt>
                <c:pt idx="337">
                  <c:v>1.0474297695245696</c:v>
                </c:pt>
                <c:pt idx="338">
                  <c:v>1.058380983653933</c:v>
                </c:pt>
                <c:pt idx="339">
                  <c:v>1.0645570726424012</c:v>
                </c:pt>
                <c:pt idx="340">
                  <c:v>1.076889520390523</c:v>
                </c:pt>
                <c:pt idx="341">
                  <c:v>1.0908202535679266</c:v>
                </c:pt>
                <c:pt idx="342">
                  <c:v>1.0976672282181426</c:v>
                </c:pt>
                <c:pt idx="343">
                  <c:v>1.9194901466016745</c:v>
                </c:pt>
                <c:pt idx="344">
                  <c:v>1.9295534241773566</c:v>
                </c:pt>
                <c:pt idx="345">
                  <c:v>1.9418858710064342</c:v>
                </c:pt>
                <c:pt idx="346">
                  <c:v>1.9507849658557461</c:v>
                </c:pt>
                <c:pt idx="347">
                  <c:v>1.9649524810729417</c:v>
                </c:pt>
                <c:pt idx="348">
                  <c:v>1.9731609581940575</c:v>
                </c:pt>
                <c:pt idx="349">
                  <c:v>1.9868746404795274</c:v>
                </c:pt>
                <c:pt idx="350">
                  <c:v>1.9960105173681768</c:v>
                </c:pt>
                <c:pt idx="351">
                  <c:v>1.0033113258691628</c:v>
                </c:pt>
                <c:pt idx="352">
                  <c:v>1.0113027520978903</c:v>
                </c:pt>
                <c:pt idx="353">
                  <c:v>1.0170250081546328</c:v>
                </c:pt>
                <c:pt idx="354">
                  <c:v>1.0247796514249785</c:v>
                </c:pt>
                <c:pt idx="355">
                  <c:v>1.0346061451227797</c:v>
                </c:pt>
                <c:pt idx="356">
                  <c:v>1.0439590738228617</c:v>
                </c:pt>
                <c:pt idx="357">
                  <c:v>1.0512796143898413</c:v>
                </c:pt>
                <c:pt idx="358">
                  <c:v>1.8207589226553864</c:v>
                </c:pt>
                <c:pt idx="359">
                  <c:v>1.8317101358661603</c:v>
                </c:pt>
                <c:pt idx="360">
                  <c:v>1.8467853197034856</c:v>
                </c:pt>
                <c:pt idx="361">
                  <c:v>1.8655109082510535</c:v>
                </c:pt>
                <c:pt idx="362">
                  <c:v>1.872594666778241</c:v>
                </c:pt>
                <c:pt idx="363">
                  <c:v>1.8814937607089632</c:v>
                </c:pt>
                <c:pt idx="364">
                  <c:v>1.8908664205564492</c:v>
                </c:pt>
                <c:pt idx="365">
                  <c:v>1.8997655144867167</c:v>
                </c:pt>
                <c:pt idx="366">
                  <c:v>1.9077569407154442</c:v>
                </c:pt>
                <c:pt idx="367">
                  <c:v>1.9180372691830598</c:v>
                </c:pt>
                <c:pt idx="368">
                  <c:v>1.9278637628813158</c:v>
                </c:pt>
                <c:pt idx="369">
                  <c:v>1.9381440913489314</c:v>
                </c:pt>
                <c:pt idx="370">
                  <c:v>1.7183202191299642</c:v>
                </c:pt>
                <c:pt idx="371">
                  <c:v>1.852142074132189</c:v>
                </c:pt>
                <c:pt idx="372">
                  <c:v>1.7078571407673735</c:v>
                </c:pt>
                <c:pt idx="373">
                  <c:v>1.6981760541611948</c:v>
                </c:pt>
                <c:pt idx="374">
                  <c:v>1.5355270688382916</c:v>
                </c:pt>
                <c:pt idx="375">
                  <c:v>1.5455706143475254</c:v>
                </c:pt>
                <c:pt idx="376">
                  <c:v>1.5501286867588533</c:v>
                </c:pt>
                <c:pt idx="377">
                  <c:v>1.5599551804571092</c:v>
                </c:pt>
                <c:pt idx="378">
                  <c:v>1.5722876282052312</c:v>
                </c:pt>
                <c:pt idx="379">
                  <c:v>1.5875798638535343</c:v>
                </c:pt>
                <c:pt idx="380">
                  <c:v>1.595808072122054</c:v>
                </c:pt>
                <c:pt idx="381">
                  <c:v>1.2693705363308254</c:v>
                </c:pt>
                <c:pt idx="382">
                  <c:v>1.2839918863178355</c:v>
                </c:pt>
                <c:pt idx="383">
                  <c:v>1.3125242374158006</c:v>
                </c:pt>
                <c:pt idx="384">
                  <c:v>1.349067745890352</c:v>
                </c:pt>
                <c:pt idx="385">
                  <c:v>1.214010064361446</c:v>
                </c:pt>
                <c:pt idx="386">
                  <c:v>1.2747646344814711</c:v>
                </c:pt>
                <c:pt idx="387">
                  <c:v>1.3295798967333212</c:v>
                </c:pt>
                <c:pt idx="388">
                  <c:v>1.3878087816556217</c:v>
                </c:pt>
                <c:pt idx="389">
                  <c:v>1.4396445248598866</c:v>
                </c:pt>
                <c:pt idx="390">
                  <c:v>1.4515231387572385</c:v>
                </c:pt>
                <c:pt idx="391">
                  <c:v>1.4606590156463426</c:v>
                </c:pt>
                <c:pt idx="392">
                  <c:v>1.4707025611551217</c:v>
                </c:pt>
                <c:pt idx="393">
                  <c:v>1.4862315788436717</c:v>
                </c:pt>
                <c:pt idx="394">
                  <c:v>1.220003403454939</c:v>
                </c:pt>
                <c:pt idx="395">
                  <c:v>1.2939980890241713</c:v>
                </c:pt>
                <c:pt idx="396">
                  <c:v>1.389914933080945</c:v>
                </c:pt>
                <c:pt idx="397">
                  <c:v>1.1164575920724928</c:v>
                </c:pt>
                <c:pt idx="398">
                  <c:v>1.2564555369817754</c:v>
                </c:pt>
                <c:pt idx="399">
                  <c:v>1.3439271209590515</c:v>
                </c:pt>
              </c:numCache>
            </c:numRef>
          </c:xVal>
          <c:yVal>
            <c:numRef>
              <c:f>Лист4!$C$2:$C$401</c:f>
              <c:numCache>
                <c:ptCount val="400"/>
                <c:pt idx="0">
                  <c:v>10.046666666666667</c:v>
                </c:pt>
                <c:pt idx="1">
                  <c:v>9.94</c:v>
                </c:pt>
                <c:pt idx="2">
                  <c:v>9.74</c:v>
                </c:pt>
                <c:pt idx="3">
                  <c:v>9.714</c:v>
                </c:pt>
                <c:pt idx="4">
                  <c:v>9.696666666666667</c:v>
                </c:pt>
                <c:pt idx="5">
                  <c:v>9.675</c:v>
                </c:pt>
                <c:pt idx="6">
                  <c:v>9.653333333333332</c:v>
                </c:pt>
                <c:pt idx="7">
                  <c:v>9.647142857142857</c:v>
                </c:pt>
                <c:pt idx="8">
                  <c:v>9.636</c:v>
                </c:pt>
                <c:pt idx="9">
                  <c:v>9.7075</c:v>
                </c:pt>
                <c:pt idx="10">
                  <c:v>9.806666666666667</c:v>
                </c:pt>
                <c:pt idx="11">
                  <c:v>9.94</c:v>
                </c:pt>
                <c:pt idx="12">
                  <c:v>10.052</c:v>
                </c:pt>
                <c:pt idx="13">
                  <c:v>10.1</c:v>
                </c:pt>
                <c:pt idx="14">
                  <c:v>10.132</c:v>
                </c:pt>
                <c:pt idx="15">
                  <c:v>10.35814293026793</c:v>
                </c:pt>
                <c:pt idx="16">
                  <c:v>10.35814293026793</c:v>
                </c:pt>
                <c:pt idx="17">
                  <c:v>10.153333333333332</c:v>
                </c:pt>
                <c:pt idx="18">
                  <c:v>9.94</c:v>
                </c:pt>
                <c:pt idx="19">
                  <c:v>9.806666666666667</c:v>
                </c:pt>
                <c:pt idx="20">
                  <c:v>9.74</c:v>
                </c:pt>
                <c:pt idx="21">
                  <c:v>9.714</c:v>
                </c:pt>
                <c:pt idx="22">
                  <c:v>9.688</c:v>
                </c:pt>
                <c:pt idx="23">
                  <c:v>9.661999999999999</c:v>
                </c:pt>
                <c:pt idx="24">
                  <c:v>9.61</c:v>
                </c:pt>
                <c:pt idx="25">
                  <c:v>9.5325</c:v>
                </c:pt>
                <c:pt idx="26">
                  <c:v>9.5325</c:v>
                </c:pt>
                <c:pt idx="27">
                  <c:v>9.345</c:v>
                </c:pt>
                <c:pt idx="28">
                  <c:v>9.33</c:v>
                </c:pt>
                <c:pt idx="29">
                  <c:v>9.33</c:v>
                </c:pt>
                <c:pt idx="30">
                  <c:v>9.372</c:v>
                </c:pt>
                <c:pt idx="31">
                  <c:v>9.61</c:v>
                </c:pt>
                <c:pt idx="32">
                  <c:v>9.688</c:v>
                </c:pt>
                <c:pt idx="33">
                  <c:v>9.84</c:v>
                </c:pt>
                <c:pt idx="34">
                  <c:v>9.94</c:v>
                </c:pt>
                <c:pt idx="35">
                  <c:v>10.132</c:v>
                </c:pt>
                <c:pt idx="36">
                  <c:v>10.196</c:v>
                </c:pt>
                <c:pt idx="37">
                  <c:v>10.26</c:v>
                </c:pt>
                <c:pt idx="38">
                  <c:v>10.35814293026793</c:v>
                </c:pt>
                <c:pt idx="39">
                  <c:v>10.35814293026793</c:v>
                </c:pt>
                <c:pt idx="40">
                  <c:v>10.35814293026793</c:v>
                </c:pt>
                <c:pt idx="41">
                  <c:v>10.26</c:v>
                </c:pt>
                <c:pt idx="42">
                  <c:v>10.196</c:v>
                </c:pt>
                <c:pt idx="43">
                  <c:v>10.1</c:v>
                </c:pt>
                <c:pt idx="44">
                  <c:v>9.9</c:v>
                </c:pt>
                <c:pt idx="45">
                  <c:v>9.806666666666667</c:v>
                </c:pt>
                <c:pt idx="46">
                  <c:v>9.74</c:v>
                </c:pt>
                <c:pt idx="47">
                  <c:v>9.345</c:v>
                </c:pt>
                <c:pt idx="48">
                  <c:v>9.463333333333333</c:v>
                </c:pt>
                <c:pt idx="49">
                  <c:v>9.536666666666667</c:v>
                </c:pt>
                <c:pt idx="50">
                  <c:v>9.61</c:v>
                </c:pt>
                <c:pt idx="51">
                  <c:v>9.653333333333332</c:v>
                </c:pt>
                <c:pt idx="52">
                  <c:v>9.675</c:v>
                </c:pt>
                <c:pt idx="53">
                  <c:v>9.696666666666667</c:v>
                </c:pt>
                <c:pt idx="54">
                  <c:v>9.714</c:v>
                </c:pt>
                <c:pt idx="55">
                  <c:v>9.74</c:v>
                </c:pt>
                <c:pt idx="56">
                  <c:v>9.79</c:v>
                </c:pt>
                <c:pt idx="57">
                  <c:v>9.84</c:v>
                </c:pt>
                <c:pt idx="58">
                  <c:v>9.89</c:v>
                </c:pt>
                <c:pt idx="59">
                  <c:v>10.02</c:v>
                </c:pt>
                <c:pt idx="60">
                  <c:v>10.068</c:v>
                </c:pt>
                <c:pt idx="61">
                  <c:v>10.26</c:v>
                </c:pt>
                <c:pt idx="62">
                  <c:v>10.26</c:v>
                </c:pt>
                <c:pt idx="63">
                  <c:v>10.1</c:v>
                </c:pt>
                <c:pt idx="64">
                  <c:v>9.94</c:v>
                </c:pt>
                <c:pt idx="65">
                  <c:v>9.36</c:v>
                </c:pt>
                <c:pt idx="66">
                  <c:v>9.3675</c:v>
                </c:pt>
                <c:pt idx="67">
                  <c:v>9.39</c:v>
                </c:pt>
                <c:pt idx="68">
                  <c:v>9.463333333333333</c:v>
                </c:pt>
                <c:pt idx="69">
                  <c:v>9.653333333333332</c:v>
                </c:pt>
                <c:pt idx="70">
                  <c:v>9.696666666666667</c:v>
                </c:pt>
                <c:pt idx="71">
                  <c:v>9.7075</c:v>
                </c:pt>
                <c:pt idx="72">
                  <c:v>9.74</c:v>
                </c:pt>
                <c:pt idx="73">
                  <c:v>9.806666666666667</c:v>
                </c:pt>
                <c:pt idx="74">
                  <c:v>9.873333333333333</c:v>
                </c:pt>
                <c:pt idx="75">
                  <c:v>9.94</c:v>
                </c:pt>
                <c:pt idx="76">
                  <c:v>10.1</c:v>
                </c:pt>
                <c:pt idx="77">
                  <c:v>10.153333333333332</c:v>
                </c:pt>
                <c:pt idx="78">
                  <c:v>10.18</c:v>
                </c:pt>
                <c:pt idx="79">
                  <c:v>10.26</c:v>
                </c:pt>
                <c:pt idx="80">
                  <c:v>10.35814293026793</c:v>
                </c:pt>
                <c:pt idx="81">
                  <c:v>10.35814293026793</c:v>
                </c:pt>
                <c:pt idx="82">
                  <c:v>10.26</c:v>
                </c:pt>
                <c:pt idx="83">
                  <c:v>10.18</c:v>
                </c:pt>
                <c:pt idx="84">
                  <c:v>9.345</c:v>
                </c:pt>
                <c:pt idx="85">
                  <c:v>9.34</c:v>
                </c:pt>
                <c:pt idx="86">
                  <c:v>10.35814293026793</c:v>
                </c:pt>
                <c:pt idx="87">
                  <c:v>10.1</c:v>
                </c:pt>
                <c:pt idx="88">
                  <c:v>9.82</c:v>
                </c:pt>
                <c:pt idx="89">
                  <c:v>9.354000000000001</c:v>
                </c:pt>
                <c:pt idx="90">
                  <c:v>9.94</c:v>
                </c:pt>
                <c:pt idx="91">
                  <c:v>10.309071465133965</c:v>
                </c:pt>
                <c:pt idx="92">
                  <c:v>10.35814293026793</c:v>
                </c:pt>
                <c:pt idx="93">
                  <c:v>10.309071465133965</c:v>
                </c:pt>
                <c:pt idx="94">
                  <c:v>10.1</c:v>
                </c:pt>
                <c:pt idx="95">
                  <c:v>9.86</c:v>
                </c:pt>
                <c:pt idx="96">
                  <c:v>9.82</c:v>
                </c:pt>
                <c:pt idx="97">
                  <c:v>9.78</c:v>
                </c:pt>
                <c:pt idx="98">
                  <c:v>9.714</c:v>
                </c:pt>
                <c:pt idx="99">
                  <c:v>9.696666666666667</c:v>
                </c:pt>
                <c:pt idx="100">
                  <c:v>9.688</c:v>
                </c:pt>
                <c:pt idx="101">
                  <c:v>9.661999999999999</c:v>
                </c:pt>
                <c:pt idx="102">
                  <c:v>9.61</c:v>
                </c:pt>
                <c:pt idx="103">
                  <c:v>9.36</c:v>
                </c:pt>
                <c:pt idx="104">
                  <c:v>9.36</c:v>
                </c:pt>
                <c:pt idx="105">
                  <c:v>9.7075</c:v>
                </c:pt>
                <c:pt idx="106">
                  <c:v>9.536666666666667</c:v>
                </c:pt>
                <c:pt idx="107">
                  <c:v>9.3675</c:v>
                </c:pt>
                <c:pt idx="108">
                  <c:v>9.714</c:v>
                </c:pt>
                <c:pt idx="109">
                  <c:v>9.87</c:v>
                </c:pt>
                <c:pt idx="110">
                  <c:v>10</c:v>
                </c:pt>
                <c:pt idx="111">
                  <c:v>10.065</c:v>
                </c:pt>
                <c:pt idx="112">
                  <c:v>10.173333333333334</c:v>
                </c:pt>
                <c:pt idx="113">
                  <c:v>10.065</c:v>
                </c:pt>
                <c:pt idx="114">
                  <c:v>9.372</c:v>
                </c:pt>
                <c:pt idx="115">
                  <c:v>9.675</c:v>
                </c:pt>
                <c:pt idx="116">
                  <c:v>9.87</c:v>
                </c:pt>
                <c:pt idx="117">
                  <c:v>10.052</c:v>
                </c:pt>
                <c:pt idx="118">
                  <c:v>10.086666666666666</c:v>
                </c:pt>
                <c:pt idx="119">
                  <c:v>10.13</c:v>
                </c:pt>
                <c:pt idx="120">
                  <c:v>10.26</c:v>
                </c:pt>
                <c:pt idx="121">
                  <c:v>10.26</c:v>
                </c:pt>
                <c:pt idx="122">
                  <c:v>10.195</c:v>
                </c:pt>
                <c:pt idx="123">
                  <c:v>10.13</c:v>
                </c:pt>
                <c:pt idx="124">
                  <c:v>10.052</c:v>
                </c:pt>
                <c:pt idx="125">
                  <c:v>10</c:v>
                </c:pt>
                <c:pt idx="126">
                  <c:v>9.948</c:v>
                </c:pt>
                <c:pt idx="127">
                  <c:v>9.896</c:v>
                </c:pt>
                <c:pt idx="128">
                  <c:v>9.87</c:v>
                </c:pt>
                <c:pt idx="129">
                  <c:v>9.881818181818183</c:v>
                </c:pt>
                <c:pt idx="130">
                  <c:v>9.913333333333334</c:v>
                </c:pt>
                <c:pt idx="131">
                  <c:v>10</c:v>
                </c:pt>
                <c:pt idx="132">
                  <c:v>10.07090909090909</c:v>
                </c:pt>
                <c:pt idx="133">
                  <c:v>10.118181818181817</c:v>
                </c:pt>
                <c:pt idx="134">
                  <c:v>10.18</c:v>
                </c:pt>
                <c:pt idx="135">
                  <c:v>10.26</c:v>
                </c:pt>
                <c:pt idx="136">
                  <c:v>10.26</c:v>
                </c:pt>
                <c:pt idx="137">
                  <c:v>10.028888888888888</c:v>
                </c:pt>
                <c:pt idx="138">
                  <c:v>9.896</c:v>
                </c:pt>
                <c:pt idx="139">
                  <c:v>9.826666666666666</c:v>
                </c:pt>
                <c:pt idx="140">
                  <c:v>9.787272727272727</c:v>
                </c:pt>
                <c:pt idx="141">
                  <c:v>9.635</c:v>
                </c:pt>
                <c:pt idx="142">
                  <c:v>9.6</c:v>
                </c:pt>
                <c:pt idx="143">
                  <c:v>9.74</c:v>
                </c:pt>
                <c:pt idx="144">
                  <c:v>9.79</c:v>
                </c:pt>
                <c:pt idx="145">
                  <c:v>9.797142857142857</c:v>
                </c:pt>
                <c:pt idx="146">
                  <c:v>10.132</c:v>
                </c:pt>
                <c:pt idx="147">
                  <c:v>10.35814293026793</c:v>
                </c:pt>
                <c:pt idx="148">
                  <c:v>10.407214395401896</c:v>
                </c:pt>
                <c:pt idx="149">
                  <c:v>10.45628586053586</c:v>
                </c:pt>
                <c:pt idx="150">
                  <c:v>10.45628586053586</c:v>
                </c:pt>
                <c:pt idx="151">
                  <c:v>10.45628586053586</c:v>
                </c:pt>
                <c:pt idx="152">
                  <c:v>10.45628586053586</c:v>
                </c:pt>
                <c:pt idx="153">
                  <c:v>10.407214395401896</c:v>
                </c:pt>
                <c:pt idx="154">
                  <c:v>10.407214395401896</c:v>
                </c:pt>
                <c:pt idx="155">
                  <c:v>10.35814293026793</c:v>
                </c:pt>
                <c:pt idx="156">
                  <c:v>10.26</c:v>
                </c:pt>
                <c:pt idx="157">
                  <c:v>10.173333333333334</c:v>
                </c:pt>
                <c:pt idx="158">
                  <c:v>9.39</c:v>
                </c:pt>
                <c:pt idx="159">
                  <c:v>9.43375</c:v>
                </c:pt>
                <c:pt idx="160">
                  <c:v>9.39</c:v>
                </c:pt>
                <c:pt idx="161">
                  <c:v>9.506666666666668</c:v>
                </c:pt>
                <c:pt idx="162">
                  <c:v>9.545555555555556</c:v>
                </c:pt>
                <c:pt idx="163">
                  <c:v>9.584444444444445</c:v>
                </c:pt>
                <c:pt idx="164">
                  <c:v>9.623333333333333</c:v>
                </c:pt>
                <c:pt idx="165">
                  <c:v>9.64</c:v>
                </c:pt>
                <c:pt idx="166">
                  <c:v>9.64</c:v>
                </c:pt>
                <c:pt idx="167">
                  <c:v>9.662222222222223</c:v>
                </c:pt>
                <c:pt idx="168">
                  <c:v>9.74</c:v>
                </c:pt>
                <c:pt idx="169">
                  <c:v>9.806666666666667</c:v>
                </c:pt>
                <c:pt idx="170">
                  <c:v>9.24685706973207</c:v>
                </c:pt>
                <c:pt idx="171">
                  <c:v>9.3225</c:v>
                </c:pt>
                <c:pt idx="172">
                  <c:v>9.197785604598106</c:v>
                </c:pt>
                <c:pt idx="173">
                  <c:v>9.33</c:v>
                </c:pt>
                <c:pt idx="174">
                  <c:v>9.9</c:v>
                </c:pt>
                <c:pt idx="175">
                  <c:v>9.91</c:v>
                </c:pt>
                <c:pt idx="176">
                  <c:v>9.88</c:v>
                </c:pt>
                <c:pt idx="177">
                  <c:v>9.83</c:v>
                </c:pt>
                <c:pt idx="178">
                  <c:v>9.65</c:v>
                </c:pt>
                <c:pt idx="179">
                  <c:v>9.62</c:v>
                </c:pt>
                <c:pt idx="180">
                  <c:v>9.59</c:v>
                </c:pt>
                <c:pt idx="181">
                  <c:v>9.34</c:v>
                </c:pt>
                <c:pt idx="182">
                  <c:v>9.3</c:v>
                </c:pt>
                <c:pt idx="183">
                  <c:v>9.43</c:v>
                </c:pt>
                <c:pt idx="184">
                  <c:v>9.47</c:v>
                </c:pt>
                <c:pt idx="185">
                  <c:v>9.38</c:v>
                </c:pt>
                <c:pt idx="186">
                  <c:v>9.37</c:v>
                </c:pt>
                <c:pt idx="187">
                  <c:v>9.37</c:v>
                </c:pt>
                <c:pt idx="188">
                  <c:v>9.4</c:v>
                </c:pt>
                <c:pt idx="189">
                  <c:v>9.52</c:v>
                </c:pt>
                <c:pt idx="190">
                  <c:v>9.61</c:v>
                </c:pt>
                <c:pt idx="191">
                  <c:v>9.62</c:v>
                </c:pt>
                <c:pt idx="192">
                  <c:v>9.67</c:v>
                </c:pt>
                <c:pt idx="193">
                  <c:v>9.82</c:v>
                </c:pt>
                <c:pt idx="194">
                  <c:v>9.47</c:v>
                </c:pt>
                <c:pt idx="195">
                  <c:v>9.43</c:v>
                </c:pt>
                <c:pt idx="196">
                  <c:v>9.41</c:v>
                </c:pt>
                <c:pt idx="197">
                  <c:v>9.58</c:v>
                </c:pt>
                <c:pt idx="198">
                  <c:v>9.52</c:v>
                </c:pt>
                <c:pt idx="199">
                  <c:v>9.4</c:v>
                </c:pt>
                <c:pt idx="200">
                  <c:v>10.046666666666667</c:v>
                </c:pt>
                <c:pt idx="201">
                  <c:v>9.94</c:v>
                </c:pt>
                <c:pt idx="202">
                  <c:v>9.74</c:v>
                </c:pt>
                <c:pt idx="203">
                  <c:v>9.714</c:v>
                </c:pt>
                <c:pt idx="204">
                  <c:v>9.696666666666667</c:v>
                </c:pt>
                <c:pt idx="205">
                  <c:v>9.675</c:v>
                </c:pt>
                <c:pt idx="206">
                  <c:v>9.653333333333332</c:v>
                </c:pt>
                <c:pt idx="207">
                  <c:v>9.647142857142857</c:v>
                </c:pt>
                <c:pt idx="208">
                  <c:v>9.636</c:v>
                </c:pt>
                <c:pt idx="209">
                  <c:v>9.7075</c:v>
                </c:pt>
                <c:pt idx="210">
                  <c:v>9.806666666666667</c:v>
                </c:pt>
                <c:pt idx="211">
                  <c:v>9.94</c:v>
                </c:pt>
                <c:pt idx="212">
                  <c:v>10.052</c:v>
                </c:pt>
                <c:pt idx="213">
                  <c:v>10.1</c:v>
                </c:pt>
                <c:pt idx="214">
                  <c:v>10.132</c:v>
                </c:pt>
                <c:pt idx="215">
                  <c:v>10.35814293026793</c:v>
                </c:pt>
                <c:pt idx="216">
                  <c:v>10.35814293026793</c:v>
                </c:pt>
                <c:pt idx="217">
                  <c:v>10.153333333333332</c:v>
                </c:pt>
                <c:pt idx="218">
                  <c:v>9.94</c:v>
                </c:pt>
                <c:pt idx="219">
                  <c:v>9.806666666666667</c:v>
                </c:pt>
                <c:pt idx="220">
                  <c:v>9.74</c:v>
                </c:pt>
                <c:pt idx="221">
                  <c:v>9.714</c:v>
                </c:pt>
                <c:pt idx="222">
                  <c:v>9.688</c:v>
                </c:pt>
                <c:pt idx="223">
                  <c:v>9.661999999999999</c:v>
                </c:pt>
                <c:pt idx="224">
                  <c:v>9.61</c:v>
                </c:pt>
                <c:pt idx="225">
                  <c:v>9.5325</c:v>
                </c:pt>
                <c:pt idx="226">
                  <c:v>9.5325</c:v>
                </c:pt>
                <c:pt idx="227">
                  <c:v>9.345</c:v>
                </c:pt>
                <c:pt idx="228">
                  <c:v>9.33</c:v>
                </c:pt>
                <c:pt idx="229">
                  <c:v>9.33</c:v>
                </c:pt>
                <c:pt idx="230">
                  <c:v>9.372</c:v>
                </c:pt>
                <c:pt idx="231">
                  <c:v>9.61</c:v>
                </c:pt>
                <c:pt idx="232">
                  <c:v>9.688</c:v>
                </c:pt>
                <c:pt idx="233">
                  <c:v>9.84</c:v>
                </c:pt>
                <c:pt idx="234">
                  <c:v>9.94</c:v>
                </c:pt>
                <c:pt idx="235">
                  <c:v>10.132</c:v>
                </c:pt>
                <c:pt idx="236">
                  <c:v>10.196</c:v>
                </c:pt>
                <c:pt idx="237">
                  <c:v>10.26</c:v>
                </c:pt>
                <c:pt idx="238">
                  <c:v>10.35814293026793</c:v>
                </c:pt>
                <c:pt idx="239">
                  <c:v>10.35814293026793</c:v>
                </c:pt>
                <c:pt idx="240">
                  <c:v>10.35814293026793</c:v>
                </c:pt>
                <c:pt idx="241">
                  <c:v>10.26</c:v>
                </c:pt>
                <c:pt idx="242">
                  <c:v>10.196</c:v>
                </c:pt>
                <c:pt idx="243">
                  <c:v>10.1</c:v>
                </c:pt>
                <c:pt idx="244">
                  <c:v>9.9</c:v>
                </c:pt>
                <c:pt idx="245">
                  <c:v>9.806666666666667</c:v>
                </c:pt>
                <c:pt idx="246">
                  <c:v>9.74</c:v>
                </c:pt>
                <c:pt idx="247">
                  <c:v>9.345</c:v>
                </c:pt>
                <c:pt idx="248">
                  <c:v>9.463333333333333</c:v>
                </c:pt>
                <c:pt idx="249">
                  <c:v>9.536666666666667</c:v>
                </c:pt>
                <c:pt idx="250">
                  <c:v>9.61</c:v>
                </c:pt>
                <c:pt idx="251">
                  <c:v>9.653333333333332</c:v>
                </c:pt>
                <c:pt idx="252">
                  <c:v>9.675</c:v>
                </c:pt>
                <c:pt idx="253">
                  <c:v>9.696666666666667</c:v>
                </c:pt>
                <c:pt idx="254">
                  <c:v>9.714</c:v>
                </c:pt>
                <c:pt idx="255">
                  <c:v>9.74</c:v>
                </c:pt>
                <c:pt idx="256">
                  <c:v>9.79</c:v>
                </c:pt>
                <c:pt idx="257">
                  <c:v>9.84</c:v>
                </c:pt>
                <c:pt idx="258">
                  <c:v>9.89</c:v>
                </c:pt>
                <c:pt idx="259">
                  <c:v>10.02</c:v>
                </c:pt>
                <c:pt idx="260">
                  <c:v>10.068</c:v>
                </c:pt>
                <c:pt idx="261">
                  <c:v>10.26</c:v>
                </c:pt>
                <c:pt idx="262">
                  <c:v>10.26</c:v>
                </c:pt>
                <c:pt idx="263">
                  <c:v>10.1</c:v>
                </c:pt>
                <c:pt idx="264">
                  <c:v>9.94</c:v>
                </c:pt>
                <c:pt idx="265">
                  <c:v>9.36</c:v>
                </c:pt>
                <c:pt idx="266">
                  <c:v>9.3675</c:v>
                </c:pt>
                <c:pt idx="267">
                  <c:v>9.39</c:v>
                </c:pt>
                <c:pt idx="268">
                  <c:v>9.463333333333333</c:v>
                </c:pt>
                <c:pt idx="269">
                  <c:v>9.653333333333332</c:v>
                </c:pt>
                <c:pt idx="270">
                  <c:v>9.696666666666667</c:v>
                </c:pt>
                <c:pt idx="271">
                  <c:v>9.7075</c:v>
                </c:pt>
                <c:pt idx="272">
                  <c:v>9.74</c:v>
                </c:pt>
                <c:pt idx="273">
                  <c:v>9.806666666666667</c:v>
                </c:pt>
                <c:pt idx="274">
                  <c:v>9.873333333333333</c:v>
                </c:pt>
                <c:pt idx="275">
                  <c:v>9.94</c:v>
                </c:pt>
                <c:pt idx="276">
                  <c:v>10.1</c:v>
                </c:pt>
                <c:pt idx="277">
                  <c:v>10.153333333333332</c:v>
                </c:pt>
                <c:pt idx="278">
                  <c:v>10.18</c:v>
                </c:pt>
                <c:pt idx="279">
                  <c:v>10.26</c:v>
                </c:pt>
                <c:pt idx="280">
                  <c:v>10.35814293026793</c:v>
                </c:pt>
                <c:pt idx="281">
                  <c:v>10.35814293026793</c:v>
                </c:pt>
                <c:pt idx="282">
                  <c:v>10.26</c:v>
                </c:pt>
                <c:pt idx="283">
                  <c:v>10.18</c:v>
                </c:pt>
                <c:pt idx="284">
                  <c:v>9.345</c:v>
                </c:pt>
                <c:pt idx="285">
                  <c:v>9.34</c:v>
                </c:pt>
                <c:pt idx="286">
                  <c:v>10.35814293026793</c:v>
                </c:pt>
                <c:pt idx="287">
                  <c:v>10.1</c:v>
                </c:pt>
                <c:pt idx="288">
                  <c:v>9.82</c:v>
                </c:pt>
                <c:pt idx="289">
                  <c:v>9.354000000000001</c:v>
                </c:pt>
                <c:pt idx="290">
                  <c:v>9.94</c:v>
                </c:pt>
                <c:pt idx="291">
                  <c:v>10.309071465133965</c:v>
                </c:pt>
                <c:pt idx="292">
                  <c:v>10.35814293026793</c:v>
                </c:pt>
                <c:pt idx="293">
                  <c:v>10.309071465133965</c:v>
                </c:pt>
                <c:pt idx="294">
                  <c:v>10.1</c:v>
                </c:pt>
                <c:pt idx="295">
                  <c:v>9.86</c:v>
                </c:pt>
                <c:pt idx="296">
                  <c:v>9.82</c:v>
                </c:pt>
                <c:pt idx="297">
                  <c:v>9.78</c:v>
                </c:pt>
                <c:pt idx="298">
                  <c:v>9.714</c:v>
                </c:pt>
                <c:pt idx="299">
                  <c:v>9.696666666666667</c:v>
                </c:pt>
                <c:pt idx="300">
                  <c:v>9.688</c:v>
                </c:pt>
                <c:pt idx="301">
                  <c:v>9.661999999999999</c:v>
                </c:pt>
                <c:pt idx="302">
                  <c:v>9.61</c:v>
                </c:pt>
                <c:pt idx="303">
                  <c:v>9.36</c:v>
                </c:pt>
                <c:pt idx="304">
                  <c:v>9.36</c:v>
                </c:pt>
                <c:pt idx="305">
                  <c:v>9.7075</c:v>
                </c:pt>
                <c:pt idx="306">
                  <c:v>9.536666666666667</c:v>
                </c:pt>
                <c:pt idx="307">
                  <c:v>9.3675</c:v>
                </c:pt>
                <c:pt idx="308">
                  <c:v>9.714</c:v>
                </c:pt>
                <c:pt idx="309">
                  <c:v>9.87</c:v>
                </c:pt>
                <c:pt idx="310">
                  <c:v>10</c:v>
                </c:pt>
                <c:pt idx="311">
                  <c:v>10.065</c:v>
                </c:pt>
                <c:pt idx="312">
                  <c:v>10.173333333333334</c:v>
                </c:pt>
                <c:pt idx="313">
                  <c:v>10.065</c:v>
                </c:pt>
                <c:pt idx="314">
                  <c:v>9.372</c:v>
                </c:pt>
                <c:pt idx="315">
                  <c:v>9.675</c:v>
                </c:pt>
                <c:pt idx="316">
                  <c:v>9.87</c:v>
                </c:pt>
                <c:pt idx="317">
                  <c:v>10.052</c:v>
                </c:pt>
                <c:pt idx="318">
                  <c:v>10.086666666666666</c:v>
                </c:pt>
                <c:pt idx="319">
                  <c:v>10.13</c:v>
                </c:pt>
                <c:pt idx="320">
                  <c:v>10.26</c:v>
                </c:pt>
                <c:pt idx="321">
                  <c:v>10.26</c:v>
                </c:pt>
                <c:pt idx="322">
                  <c:v>10.195</c:v>
                </c:pt>
                <c:pt idx="323">
                  <c:v>10.13</c:v>
                </c:pt>
                <c:pt idx="324">
                  <c:v>10.052</c:v>
                </c:pt>
                <c:pt idx="325">
                  <c:v>10</c:v>
                </c:pt>
                <c:pt idx="326">
                  <c:v>9.948</c:v>
                </c:pt>
                <c:pt idx="327">
                  <c:v>9.896</c:v>
                </c:pt>
                <c:pt idx="328">
                  <c:v>9.87</c:v>
                </c:pt>
                <c:pt idx="329">
                  <c:v>9.881818181818183</c:v>
                </c:pt>
                <c:pt idx="330">
                  <c:v>9.913333333333334</c:v>
                </c:pt>
                <c:pt idx="331">
                  <c:v>10</c:v>
                </c:pt>
                <c:pt idx="332">
                  <c:v>10.07090909090909</c:v>
                </c:pt>
                <c:pt idx="333">
                  <c:v>10.118181818181817</c:v>
                </c:pt>
                <c:pt idx="334">
                  <c:v>10.18</c:v>
                </c:pt>
                <c:pt idx="335">
                  <c:v>10.26</c:v>
                </c:pt>
                <c:pt idx="336">
                  <c:v>10.26</c:v>
                </c:pt>
                <c:pt idx="337">
                  <c:v>10.028888888888888</c:v>
                </c:pt>
                <c:pt idx="338">
                  <c:v>9.896</c:v>
                </c:pt>
                <c:pt idx="339">
                  <c:v>9.826666666666666</c:v>
                </c:pt>
                <c:pt idx="340">
                  <c:v>9.787272727272727</c:v>
                </c:pt>
                <c:pt idx="341">
                  <c:v>9.635</c:v>
                </c:pt>
                <c:pt idx="342">
                  <c:v>9.6</c:v>
                </c:pt>
                <c:pt idx="343">
                  <c:v>9.74</c:v>
                </c:pt>
                <c:pt idx="344">
                  <c:v>9.79</c:v>
                </c:pt>
                <c:pt idx="345">
                  <c:v>9.797142857142857</c:v>
                </c:pt>
                <c:pt idx="346">
                  <c:v>10.132</c:v>
                </c:pt>
                <c:pt idx="347">
                  <c:v>10.35814293026793</c:v>
                </c:pt>
                <c:pt idx="348">
                  <c:v>10.407214395401896</c:v>
                </c:pt>
                <c:pt idx="349">
                  <c:v>10.45628586053586</c:v>
                </c:pt>
                <c:pt idx="350">
                  <c:v>10.45628586053586</c:v>
                </c:pt>
                <c:pt idx="351">
                  <c:v>10.45628586053586</c:v>
                </c:pt>
                <c:pt idx="352">
                  <c:v>10.45628586053586</c:v>
                </c:pt>
                <c:pt idx="353">
                  <c:v>10.407214395401896</c:v>
                </c:pt>
                <c:pt idx="354">
                  <c:v>10.407214395401896</c:v>
                </c:pt>
                <c:pt idx="355">
                  <c:v>10.35814293026793</c:v>
                </c:pt>
                <c:pt idx="356">
                  <c:v>10.26</c:v>
                </c:pt>
                <c:pt idx="357">
                  <c:v>10.173333333333334</c:v>
                </c:pt>
                <c:pt idx="358">
                  <c:v>9.39</c:v>
                </c:pt>
                <c:pt idx="359">
                  <c:v>9.43375</c:v>
                </c:pt>
                <c:pt idx="360">
                  <c:v>9.39</c:v>
                </c:pt>
                <c:pt idx="361">
                  <c:v>9.506666666666668</c:v>
                </c:pt>
                <c:pt idx="362">
                  <c:v>9.545555555555556</c:v>
                </c:pt>
                <c:pt idx="363">
                  <c:v>9.584444444444445</c:v>
                </c:pt>
                <c:pt idx="364">
                  <c:v>9.623333333333333</c:v>
                </c:pt>
                <c:pt idx="365">
                  <c:v>9.64</c:v>
                </c:pt>
                <c:pt idx="366">
                  <c:v>9.64</c:v>
                </c:pt>
                <c:pt idx="367">
                  <c:v>9.662222222222223</c:v>
                </c:pt>
                <c:pt idx="368">
                  <c:v>9.74</c:v>
                </c:pt>
                <c:pt idx="369">
                  <c:v>9.806666666666667</c:v>
                </c:pt>
                <c:pt idx="370">
                  <c:v>9.24685706973207</c:v>
                </c:pt>
                <c:pt idx="371">
                  <c:v>9.3225</c:v>
                </c:pt>
                <c:pt idx="372">
                  <c:v>9.197785604598106</c:v>
                </c:pt>
                <c:pt idx="373">
                  <c:v>9.33</c:v>
                </c:pt>
                <c:pt idx="374">
                  <c:v>9.9</c:v>
                </c:pt>
                <c:pt idx="375">
                  <c:v>9.91</c:v>
                </c:pt>
                <c:pt idx="376">
                  <c:v>9.88</c:v>
                </c:pt>
                <c:pt idx="377">
                  <c:v>9.83</c:v>
                </c:pt>
                <c:pt idx="378">
                  <c:v>9.65</c:v>
                </c:pt>
                <c:pt idx="379">
                  <c:v>9.62</c:v>
                </c:pt>
                <c:pt idx="380">
                  <c:v>9.59</c:v>
                </c:pt>
                <c:pt idx="381">
                  <c:v>9.34</c:v>
                </c:pt>
                <c:pt idx="382">
                  <c:v>9.3</c:v>
                </c:pt>
                <c:pt idx="383">
                  <c:v>9.43</c:v>
                </c:pt>
                <c:pt idx="384">
                  <c:v>9.47</c:v>
                </c:pt>
                <c:pt idx="385">
                  <c:v>9.38</c:v>
                </c:pt>
                <c:pt idx="386">
                  <c:v>9.37</c:v>
                </c:pt>
                <c:pt idx="387">
                  <c:v>9.37</c:v>
                </c:pt>
                <c:pt idx="388">
                  <c:v>9.4</c:v>
                </c:pt>
                <c:pt idx="389">
                  <c:v>9.52</c:v>
                </c:pt>
                <c:pt idx="390">
                  <c:v>9.61</c:v>
                </c:pt>
                <c:pt idx="391">
                  <c:v>9.62</c:v>
                </c:pt>
                <c:pt idx="392">
                  <c:v>9.67</c:v>
                </c:pt>
                <c:pt idx="393">
                  <c:v>9.82</c:v>
                </c:pt>
                <c:pt idx="394">
                  <c:v>9.47</c:v>
                </c:pt>
                <c:pt idx="395">
                  <c:v>9.43</c:v>
                </c:pt>
                <c:pt idx="396">
                  <c:v>9.41</c:v>
                </c:pt>
                <c:pt idx="397">
                  <c:v>9.58</c:v>
                </c:pt>
                <c:pt idx="398">
                  <c:v>9.52</c:v>
                </c:pt>
                <c:pt idx="399">
                  <c:v>9.4</c:v>
                </c:pt>
              </c:numCache>
            </c:numRef>
          </c:yVal>
          <c:smooth val="0"/>
        </c:ser>
        <c:axId val="67015355"/>
        <c:axId val="66267284"/>
      </c:scatterChart>
      <c:valAx>
        <c:axId val="67015355"/>
        <c:scaling>
          <c:orientation val="minMax"/>
          <c:max val="1.7"/>
          <c:min val="0.5"/>
        </c:scaling>
        <c:axPos val="t"/>
        <c:majorGridlines/>
        <c:delete val="0"/>
        <c:numFmt formatCode="General" sourceLinked="0"/>
        <c:majorTickMark val="out"/>
        <c:minorTickMark val="none"/>
        <c:tickLblPos val="nextTo"/>
        <c:crossAx val="66267284"/>
        <c:crosses val="autoZero"/>
        <c:crossBetween val="midCat"/>
        <c:dispUnits/>
        <c:majorUnit val="0.2"/>
      </c:valAx>
      <c:valAx>
        <c:axId val="66267284"/>
        <c:scaling>
          <c:orientation val="maxMin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7015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2004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5"/>
            <c:spPr>
              <a:ln w="31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9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Лист3!$F$18:$F$137</c:f>
              <c:numCache>
                <c:ptCount val="120"/>
                <c:pt idx="0">
                  <c:v>0.03336415367755308</c:v>
                </c:pt>
                <c:pt idx="1">
                  <c:v>0.04982057113352312</c:v>
                </c:pt>
                <c:pt idx="2">
                  <c:v>0.062212215080649</c:v>
                </c:pt>
                <c:pt idx="3">
                  <c:v>0.07030229980364311</c:v>
                </c:pt>
                <c:pt idx="4">
                  <c:v>0.0827334069645076</c:v>
                </c:pt>
                <c:pt idx="5">
                  <c:v>0.0888503015914921</c:v>
                </c:pt>
                <c:pt idx="6">
                  <c:v>0.1032545997672969</c:v>
                </c:pt>
                <c:pt idx="7">
                  <c:v>0.11568570692816138</c:v>
                </c:pt>
                <c:pt idx="8">
                  <c:v>0.1182508562582143</c:v>
                </c:pt>
                <c:pt idx="9">
                  <c:v>0.9051731788654251</c:v>
                </c:pt>
                <c:pt idx="10">
                  <c:v>0.9229319035122217</c:v>
                </c:pt>
                <c:pt idx="11">
                  <c:v>0.9381254788290789</c:v>
                </c:pt>
                <c:pt idx="12">
                  <c:v>0.9462155644708901</c:v>
                </c:pt>
                <c:pt idx="13">
                  <c:v>0.9545029689385274</c:v>
                </c:pt>
                <c:pt idx="14">
                  <c:v>0.9627903734061647</c:v>
                </c:pt>
                <c:pt idx="15">
                  <c:v>0.9969265881625233</c:v>
                </c:pt>
                <c:pt idx="16">
                  <c:v>0.005213993549091356</c:v>
                </c:pt>
                <c:pt idx="17">
                  <c:v>0.028497654507646075</c:v>
                </c:pt>
                <c:pt idx="18">
                  <c:v>0.03816629351274514</c:v>
                </c:pt>
                <c:pt idx="19">
                  <c:v>0.04625637915455627</c:v>
                </c:pt>
                <c:pt idx="20">
                  <c:v>0.05178131546631448</c:v>
                </c:pt>
                <c:pt idx="21">
                  <c:v>0.05730625177807269</c:v>
                </c:pt>
                <c:pt idx="22">
                  <c:v>0.06954004011311099</c:v>
                </c:pt>
                <c:pt idx="23">
                  <c:v>0.08473361542996827</c:v>
                </c:pt>
                <c:pt idx="24">
                  <c:v>0.10663604185117492</c:v>
                </c:pt>
                <c:pt idx="25">
                  <c:v>0.1285384691913123</c:v>
                </c:pt>
                <c:pt idx="26">
                  <c:v>0.13820710819629767</c:v>
                </c:pt>
                <c:pt idx="27">
                  <c:v>0.1518221301499807</c:v>
                </c:pt>
                <c:pt idx="28">
                  <c:v>0.17372455657118735</c:v>
                </c:pt>
                <c:pt idx="29">
                  <c:v>0.1901020475995665</c:v>
                </c:pt>
                <c:pt idx="30">
                  <c:v>0.8988859819443178</c:v>
                </c:pt>
                <c:pt idx="31">
                  <c:v>0.9099358545679479</c:v>
                </c:pt>
                <c:pt idx="32">
                  <c:v>0.9221696429029862</c:v>
                </c:pt>
                <c:pt idx="33">
                  <c:v>0.9373632182197298</c:v>
                </c:pt>
                <c:pt idx="34">
                  <c:v>0.9426908357057755</c:v>
                </c:pt>
                <c:pt idx="35">
                  <c:v>0.9537407083292919</c:v>
                </c:pt>
                <c:pt idx="36">
                  <c:v>0.9606468791783982</c:v>
                </c:pt>
                <c:pt idx="37">
                  <c:v>0.9659744966643302</c:v>
                </c:pt>
                <c:pt idx="38">
                  <c:v>0.9714994329760884</c:v>
                </c:pt>
                <c:pt idx="39">
                  <c:v>0.9728806665946195</c:v>
                </c:pt>
                <c:pt idx="40">
                  <c:v>0.0030704984023941506</c:v>
                </c:pt>
                <c:pt idx="41">
                  <c:v>0.008595435632969384</c:v>
                </c:pt>
                <c:pt idx="42">
                  <c:v>0.01668552035596349</c:v>
                </c:pt>
                <c:pt idx="43">
                  <c:v>0.024972925742531515</c:v>
                </c:pt>
                <c:pt idx="44">
                  <c:v>0.03602279836604794</c:v>
                </c:pt>
                <c:pt idx="45">
                  <c:v>0.049637820319617276</c:v>
                </c:pt>
                <c:pt idx="46">
                  <c:v>0.055162757550306196</c:v>
                </c:pt>
                <c:pt idx="47">
                  <c:v>0.7987018805795287</c:v>
                </c:pt>
                <c:pt idx="48">
                  <c:v>0.8796027360789367</c:v>
                </c:pt>
                <c:pt idx="49">
                  <c:v>0.8876928217207478</c:v>
                </c:pt>
                <c:pt idx="50">
                  <c:v>0.8945989925698541</c:v>
                </c:pt>
                <c:pt idx="51">
                  <c:v>0.9028863970376051</c:v>
                </c:pt>
                <c:pt idx="52">
                  <c:v>0.9070300997308323</c:v>
                </c:pt>
                <c:pt idx="53">
                  <c:v>0.9105818441088331</c:v>
                </c:pt>
                <c:pt idx="54">
                  <c:v>0.9137389508352953</c:v>
                </c:pt>
                <c:pt idx="55">
                  <c:v>0.9192638871470535</c:v>
                </c:pt>
                <c:pt idx="56">
                  <c:v>0.9238022284107501</c:v>
                </c:pt>
                <c:pt idx="57">
                  <c:v>0.9309057180857963</c:v>
                </c:pt>
                <c:pt idx="58">
                  <c:v>0.93702261179385</c:v>
                </c:pt>
                <c:pt idx="59">
                  <c:v>0.942547549024539</c:v>
                </c:pt>
                <c:pt idx="60">
                  <c:v>0.9466912507989491</c:v>
                </c:pt>
                <c:pt idx="61">
                  <c:v>0.981024785299951</c:v>
                </c:pt>
                <c:pt idx="62">
                  <c:v>0.0029272117211576187</c:v>
                </c:pt>
                <c:pt idx="63">
                  <c:v>0.01930470183071975</c:v>
                </c:pt>
                <c:pt idx="64">
                  <c:v>0.024829639061294984</c:v>
                </c:pt>
                <c:pt idx="65">
                  <c:v>0.8115546419238626</c:v>
                </c:pt>
                <c:pt idx="66">
                  <c:v>0.8569380490483809</c:v>
                </c:pt>
                <c:pt idx="67">
                  <c:v>0.8664093683087231</c:v>
                </c:pt>
                <c:pt idx="68">
                  <c:v>0.8725262629357076</c:v>
                </c:pt>
                <c:pt idx="69">
                  <c:v>0.884957370096572</c:v>
                </c:pt>
                <c:pt idx="70">
                  <c:v>0.8979804346538458</c:v>
                </c:pt>
                <c:pt idx="71">
                  <c:v>0.903505370965604</c:v>
                </c:pt>
                <c:pt idx="72">
                  <c:v>0.9094249458479453</c:v>
                </c:pt>
                <c:pt idx="73">
                  <c:v>0.9179096700602258</c:v>
                </c:pt>
                <c:pt idx="74">
                  <c:v>0.9309327346174996</c:v>
                </c:pt>
                <c:pt idx="75">
                  <c:v>0.9390228202593107</c:v>
                </c:pt>
                <c:pt idx="76">
                  <c:v>0.9528351610387062</c:v>
                </c:pt>
                <c:pt idx="77">
                  <c:v>0.9615172040769266</c:v>
                </c:pt>
                <c:pt idx="78">
                  <c:v>0.9747375883788436</c:v>
                </c:pt>
                <c:pt idx="79">
                  <c:v>0.9849981847802383</c:v>
                </c:pt>
                <c:pt idx="80">
                  <c:v>0.9919043547105275</c:v>
                </c:pt>
                <c:pt idx="81">
                  <c:v>0.004138143045565812</c:v>
                </c:pt>
                <c:pt idx="82">
                  <c:v>0.011636271291081357</c:v>
                </c:pt>
                <c:pt idx="83">
                  <c:v>0.022883463659354675</c:v>
                </c:pt>
                <c:pt idx="84">
                  <c:v>0.795033865133064</c:v>
                </c:pt>
                <c:pt idx="85">
                  <c:v>0.7177928183009499</c:v>
                </c:pt>
                <c:pt idx="86">
                  <c:v>0.4955221882311207</c:v>
                </c:pt>
                <c:pt idx="87">
                  <c:v>0.5148594662412052</c:v>
                </c:pt>
                <c:pt idx="88">
                  <c:v>0.5754364486825807</c:v>
                </c:pt>
                <c:pt idx="89">
                  <c:v>0.717362958257354</c:v>
                </c:pt>
                <c:pt idx="90">
                  <c:v>0.44943055356077366</c:v>
                </c:pt>
                <c:pt idx="91">
                  <c:v>0.4946166409406487</c:v>
                </c:pt>
                <c:pt idx="92">
                  <c:v>0.4987603436338759</c:v>
                </c:pt>
                <c:pt idx="93">
                  <c:v>0.515137833743438</c:v>
                </c:pt>
                <c:pt idx="94">
                  <c:v>0.5261877072857715</c:v>
                </c:pt>
                <c:pt idx="95">
                  <c:v>0.5453276655512127</c:v>
                </c:pt>
                <c:pt idx="96">
                  <c:v>0.5577587727120772</c:v>
                </c:pt>
                <c:pt idx="97">
                  <c:v>0.5782799655148665</c:v>
                </c:pt>
                <c:pt idx="98">
                  <c:v>0.5905137538499048</c:v>
                </c:pt>
                <c:pt idx="99">
                  <c:v>0.6134027762379901</c:v>
                </c:pt>
                <c:pt idx="100">
                  <c:v>0.6331346918997269</c:v>
                </c:pt>
                <c:pt idx="101">
                  <c:v>0.6564183528583953</c:v>
                </c:pt>
                <c:pt idx="102">
                  <c:v>0.690554568533571</c:v>
                </c:pt>
                <c:pt idx="103">
                  <c:v>0.7124569949547777</c:v>
                </c:pt>
                <c:pt idx="104">
                  <c:v>0.7426468267625523</c:v>
                </c:pt>
                <c:pt idx="105">
                  <c:v>0.5821641104585069</c:v>
                </c:pt>
                <c:pt idx="106">
                  <c:v>0.6305073045648442</c:v>
                </c:pt>
                <c:pt idx="107">
                  <c:v>0.656553433679278</c:v>
                </c:pt>
                <c:pt idx="108">
                  <c:v>0.409142222704304</c:v>
                </c:pt>
                <c:pt idx="109">
                  <c:v>0.42788754239916216</c:v>
                </c:pt>
                <c:pt idx="110">
                  <c:v>0.4529470764657617</c:v>
                </c:pt>
                <c:pt idx="111">
                  <c:v>0.4712977585088538</c:v>
                </c:pt>
                <c:pt idx="112">
                  <c:v>0.5003036746051066</c:v>
                </c:pt>
                <c:pt idx="113">
                  <c:v>0.5310854638092906</c:v>
                </c:pt>
                <c:pt idx="114">
                  <c:v>0.36043140564049736</c:v>
                </c:pt>
                <c:pt idx="115">
                  <c:v>0.4014737912459623</c:v>
                </c:pt>
                <c:pt idx="116">
                  <c:v>0.44409473021460144</c:v>
                </c:pt>
                <c:pt idx="117">
                  <c:v>0.46461592301727705</c:v>
                </c:pt>
                <c:pt idx="118">
                  <c:v>0.486123711786945</c:v>
                </c:pt>
                <c:pt idx="119">
                  <c:v>0.5198652879727206</c:v>
                </c:pt>
              </c:numCache>
            </c:numRef>
          </c:xVal>
          <c:yVal>
            <c:numRef>
              <c:f>Лист3!$V$18:$V$137</c:f>
              <c:numCache>
                <c:ptCount val="120"/>
                <c:pt idx="0">
                  <c:v>10.046666666666667</c:v>
                </c:pt>
                <c:pt idx="1">
                  <c:v>9.94</c:v>
                </c:pt>
                <c:pt idx="2">
                  <c:v>9.74</c:v>
                </c:pt>
                <c:pt idx="3">
                  <c:v>9.714</c:v>
                </c:pt>
                <c:pt idx="4">
                  <c:v>9.696666666666667</c:v>
                </c:pt>
                <c:pt idx="5">
                  <c:v>9.675</c:v>
                </c:pt>
                <c:pt idx="6">
                  <c:v>9.653333333333332</c:v>
                </c:pt>
                <c:pt idx="7">
                  <c:v>9.647142857142857</c:v>
                </c:pt>
                <c:pt idx="8">
                  <c:v>9.636</c:v>
                </c:pt>
                <c:pt idx="9">
                  <c:v>9.7075</c:v>
                </c:pt>
                <c:pt idx="10">
                  <c:v>9.806666666666667</c:v>
                </c:pt>
                <c:pt idx="11">
                  <c:v>9.94</c:v>
                </c:pt>
                <c:pt idx="12">
                  <c:v>10.052</c:v>
                </c:pt>
                <c:pt idx="13">
                  <c:v>10.1</c:v>
                </c:pt>
                <c:pt idx="14">
                  <c:v>10.132</c:v>
                </c:pt>
                <c:pt idx="15">
                  <c:v>10.35814293026793</c:v>
                </c:pt>
                <c:pt idx="16">
                  <c:v>10.35814293026793</c:v>
                </c:pt>
                <c:pt idx="17">
                  <c:v>10.153333333333332</c:v>
                </c:pt>
                <c:pt idx="18">
                  <c:v>9.94</c:v>
                </c:pt>
                <c:pt idx="19">
                  <c:v>9.806666666666667</c:v>
                </c:pt>
                <c:pt idx="20">
                  <c:v>9.74</c:v>
                </c:pt>
                <c:pt idx="21">
                  <c:v>9.714</c:v>
                </c:pt>
                <c:pt idx="22">
                  <c:v>9.688</c:v>
                </c:pt>
                <c:pt idx="23">
                  <c:v>9.661999999999999</c:v>
                </c:pt>
                <c:pt idx="24">
                  <c:v>9.61</c:v>
                </c:pt>
                <c:pt idx="25">
                  <c:v>9.532499999999999</c:v>
                </c:pt>
                <c:pt idx="26">
                  <c:v>9.532499999999999</c:v>
                </c:pt>
                <c:pt idx="27">
                  <c:v>9.345</c:v>
                </c:pt>
                <c:pt idx="28">
                  <c:v>9.33</c:v>
                </c:pt>
                <c:pt idx="29">
                  <c:v>9.33</c:v>
                </c:pt>
                <c:pt idx="30">
                  <c:v>9.372</c:v>
                </c:pt>
                <c:pt idx="31">
                  <c:v>9.61</c:v>
                </c:pt>
                <c:pt idx="32">
                  <c:v>9.688</c:v>
                </c:pt>
                <c:pt idx="33">
                  <c:v>9.84</c:v>
                </c:pt>
                <c:pt idx="34">
                  <c:v>9.94</c:v>
                </c:pt>
                <c:pt idx="35">
                  <c:v>10.132</c:v>
                </c:pt>
                <c:pt idx="36">
                  <c:v>10.196</c:v>
                </c:pt>
                <c:pt idx="37">
                  <c:v>10.26</c:v>
                </c:pt>
                <c:pt idx="38">
                  <c:v>10.35814293026793</c:v>
                </c:pt>
                <c:pt idx="39">
                  <c:v>10.35814293026793</c:v>
                </c:pt>
                <c:pt idx="40">
                  <c:v>10.35814293026793</c:v>
                </c:pt>
                <c:pt idx="41">
                  <c:v>10.26</c:v>
                </c:pt>
                <c:pt idx="42">
                  <c:v>10.196</c:v>
                </c:pt>
                <c:pt idx="43">
                  <c:v>10.1</c:v>
                </c:pt>
                <c:pt idx="44">
                  <c:v>9.9</c:v>
                </c:pt>
                <c:pt idx="45">
                  <c:v>9.806666666666667</c:v>
                </c:pt>
                <c:pt idx="46">
                  <c:v>9.74</c:v>
                </c:pt>
                <c:pt idx="47">
                  <c:v>9.345</c:v>
                </c:pt>
                <c:pt idx="48">
                  <c:v>9.463333333333333</c:v>
                </c:pt>
                <c:pt idx="49">
                  <c:v>9.536666666666667</c:v>
                </c:pt>
                <c:pt idx="50">
                  <c:v>9.61</c:v>
                </c:pt>
                <c:pt idx="51">
                  <c:v>9.653333333333332</c:v>
                </c:pt>
                <c:pt idx="52">
                  <c:v>9.675</c:v>
                </c:pt>
                <c:pt idx="53">
                  <c:v>9.696666666666667</c:v>
                </c:pt>
                <c:pt idx="54">
                  <c:v>9.714</c:v>
                </c:pt>
                <c:pt idx="55">
                  <c:v>9.74</c:v>
                </c:pt>
                <c:pt idx="56">
                  <c:v>9.79</c:v>
                </c:pt>
                <c:pt idx="57">
                  <c:v>9.84</c:v>
                </c:pt>
                <c:pt idx="58">
                  <c:v>9.89</c:v>
                </c:pt>
                <c:pt idx="59">
                  <c:v>10.02</c:v>
                </c:pt>
                <c:pt idx="60">
                  <c:v>10.068</c:v>
                </c:pt>
                <c:pt idx="61">
                  <c:v>10.26</c:v>
                </c:pt>
                <c:pt idx="62">
                  <c:v>10.26</c:v>
                </c:pt>
                <c:pt idx="63">
                  <c:v>10.1</c:v>
                </c:pt>
                <c:pt idx="64">
                  <c:v>9.94</c:v>
                </c:pt>
                <c:pt idx="65">
                  <c:v>9.360000000000001</c:v>
                </c:pt>
                <c:pt idx="66">
                  <c:v>9.3675</c:v>
                </c:pt>
                <c:pt idx="67">
                  <c:v>9.39</c:v>
                </c:pt>
                <c:pt idx="68">
                  <c:v>9.463333333333333</c:v>
                </c:pt>
                <c:pt idx="69">
                  <c:v>9.653333333333332</c:v>
                </c:pt>
                <c:pt idx="70">
                  <c:v>9.696666666666667</c:v>
                </c:pt>
                <c:pt idx="71">
                  <c:v>9.7075</c:v>
                </c:pt>
                <c:pt idx="72">
                  <c:v>9.74</c:v>
                </c:pt>
                <c:pt idx="73">
                  <c:v>9.806666666666667</c:v>
                </c:pt>
                <c:pt idx="74">
                  <c:v>9.873333333333333</c:v>
                </c:pt>
                <c:pt idx="75">
                  <c:v>9.94</c:v>
                </c:pt>
                <c:pt idx="76">
                  <c:v>10.1</c:v>
                </c:pt>
                <c:pt idx="77">
                  <c:v>10.153333333333332</c:v>
                </c:pt>
                <c:pt idx="78">
                  <c:v>10.18</c:v>
                </c:pt>
                <c:pt idx="79">
                  <c:v>10.26</c:v>
                </c:pt>
                <c:pt idx="80">
                  <c:v>10.35814293026793</c:v>
                </c:pt>
                <c:pt idx="81">
                  <c:v>10.35814293026793</c:v>
                </c:pt>
                <c:pt idx="82">
                  <c:v>10.26</c:v>
                </c:pt>
                <c:pt idx="83">
                  <c:v>10.18</c:v>
                </c:pt>
                <c:pt idx="84">
                  <c:v>9.345</c:v>
                </c:pt>
                <c:pt idx="85">
                  <c:v>9.34</c:v>
                </c:pt>
                <c:pt idx="86">
                  <c:v>10.35814293026793</c:v>
                </c:pt>
                <c:pt idx="87">
                  <c:v>10.1</c:v>
                </c:pt>
                <c:pt idx="88">
                  <c:v>9.82</c:v>
                </c:pt>
                <c:pt idx="89">
                  <c:v>9.354000000000001</c:v>
                </c:pt>
                <c:pt idx="90">
                  <c:v>9.94</c:v>
                </c:pt>
                <c:pt idx="91">
                  <c:v>10.309071465133965</c:v>
                </c:pt>
                <c:pt idx="92">
                  <c:v>10.35814293026793</c:v>
                </c:pt>
                <c:pt idx="93">
                  <c:v>10.309071465133965</c:v>
                </c:pt>
                <c:pt idx="94">
                  <c:v>10.1</c:v>
                </c:pt>
                <c:pt idx="95">
                  <c:v>9.86</c:v>
                </c:pt>
                <c:pt idx="96">
                  <c:v>9.82</c:v>
                </c:pt>
                <c:pt idx="97">
                  <c:v>9.78</c:v>
                </c:pt>
                <c:pt idx="98">
                  <c:v>9.714</c:v>
                </c:pt>
                <c:pt idx="99">
                  <c:v>9.696666666666667</c:v>
                </c:pt>
                <c:pt idx="100">
                  <c:v>9.688</c:v>
                </c:pt>
                <c:pt idx="101">
                  <c:v>9.661999999999999</c:v>
                </c:pt>
                <c:pt idx="102">
                  <c:v>9.61</c:v>
                </c:pt>
                <c:pt idx="103">
                  <c:v>9.360000000000001</c:v>
                </c:pt>
                <c:pt idx="104">
                  <c:v>9.360000000000001</c:v>
                </c:pt>
                <c:pt idx="105">
                  <c:v>9.7075</c:v>
                </c:pt>
                <c:pt idx="106">
                  <c:v>9.536666666666667</c:v>
                </c:pt>
                <c:pt idx="107">
                  <c:v>9.3675</c:v>
                </c:pt>
                <c:pt idx="108">
                  <c:v>9.714</c:v>
                </c:pt>
                <c:pt idx="109">
                  <c:v>9.870000000000001</c:v>
                </c:pt>
                <c:pt idx="110">
                  <c:v>10</c:v>
                </c:pt>
                <c:pt idx="111">
                  <c:v>10.065</c:v>
                </c:pt>
                <c:pt idx="112">
                  <c:v>10.173333333333334</c:v>
                </c:pt>
                <c:pt idx="113">
                  <c:v>10.065</c:v>
                </c:pt>
                <c:pt idx="114">
                  <c:v>9.372</c:v>
                </c:pt>
                <c:pt idx="115">
                  <c:v>9.675</c:v>
                </c:pt>
                <c:pt idx="116">
                  <c:v>9.870000000000001</c:v>
                </c:pt>
                <c:pt idx="117">
                  <c:v>10.052</c:v>
                </c:pt>
                <c:pt idx="118">
                  <c:v>10.086666666666666</c:v>
                </c:pt>
                <c:pt idx="119">
                  <c:v>10.129999999999999</c:v>
                </c:pt>
              </c:numCache>
            </c:numRef>
          </c:yVal>
          <c:smooth val="0"/>
        </c:ser>
        <c:ser>
          <c:idx val="1"/>
          <c:order val="1"/>
          <c:tx>
            <c:v>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6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Лист3!$F$138:$F$267</c:f>
              <c:numCache>
                <c:ptCount val="120"/>
                <c:pt idx="0">
                  <c:v>0.9959024521604078</c:v>
                </c:pt>
                <c:pt idx="1">
                  <c:v>0.002749427729213494</c:v>
                </c:pt>
                <c:pt idx="2">
                  <c:v>0.009596402378974744</c:v>
                </c:pt>
                <c:pt idx="3">
                  <c:v>0.026269871646491083</c:v>
                </c:pt>
                <c:pt idx="4">
                  <c:v>0.03335362925508889</c:v>
                </c:pt>
                <c:pt idx="5">
                  <c:v>0.045686077002756065</c:v>
                </c:pt>
                <c:pt idx="6">
                  <c:v>0.05436812004109015</c:v>
                </c:pt>
                <c:pt idx="7">
                  <c:v>0.06784501844913393</c:v>
                </c:pt>
                <c:pt idx="8">
                  <c:v>0.07652706148701327</c:v>
                </c:pt>
                <c:pt idx="9">
                  <c:v>0.9286633672122662</c:v>
                </c:pt>
                <c:pt idx="10">
                  <c:v>0.9483163555278225</c:v>
                </c:pt>
                <c:pt idx="11">
                  <c:v>0.9540188785990722</c:v>
                </c:pt>
                <c:pt idx="12">
                  <c:v>0.95766928330886</c:v>
                </c:pt>
                <c:pt idx="13">
                  <c:v>0.9718367994446453</c:v>
                </c:pt>
                <c:pt idx="14">
                  <c:v>0.9823341788046491</c:v>
                </c:pt>
                <c:pt idx="15">
                  <c:v>0.9951204604035411</c:v>
                </c:pt>
                <c:pt idx="16">
                  <c:v>0.0006059325824026018</c:v>
                </c:pt>
                <c:pt idx="17">
                  <c:v>0.047429769524569565</c:v>
                </c:pt>
                <c:pt idx="18">
                  <c:v>0.05838098365393307</c:v>
                </c:pt>
                <c:pt idx="19">
                  <c:v>0.06455707264240118</c:v>
                </c:pt>
                <c:pt idx="20">
                  <c:v>0.0768895203905231</c:v>
                </c:pt>
                <c:pt idx="21">
                  <c:v>0.09082025356792656</c:v>
                </c:pt>
                <c:pt idx="22">
                  <c:v>0.09766722821814255</c:v>
                </c:pt>
                <c:pt idx="23">
                  <c:v>0.9194901466016745</c:v>
                </c:pt>
                <c:pt idx="24">
                  <c:v>0.9295534241773566</c:v>
                </c:pt>
                <c:pt idx="25">
                  <c:v>0.9418858710064342</c:v>
                </c:pt>
                <c:pt idx="26">
                  <c:v>0.9507849658557461</c:v>
                </c:pt>
                <c:pt idx="27">
                  <c:v>0.9649524810729417</c:v>
                </c:pt>
                <c:pt idx="28">
                  <c:v>0.9731609581940575</c:v>
                </c:pt>
                <c:pt idx="29">
                  <c:v>0.9868746404795274</c:v>
                </c:pt>
                <c:pt idx="30">
                  <c:v>0.9960105173681768</c:v>
                </c:pt>
                <c:pt idx="31">
                  <c:v>0.003311325869162829</c:v>
                </c:pt>
                <c:pt idx="32">
                  <c:v>0.011302752097890334</c:v>
                </c:pt>
                <c:pt idx="33">
                  <c:v>0.017025008154632815</c:v>
                </c:pt>
                <c:pt idx="34">
                  <c:v>0.02477965142497851</c:v>
                </c:pt>
                <c:pt idx="35">
                  <c:v>0.03460614512277971</c:v>
                </c:pt>
                <c:pt idx="36">
                  <c:v>0.04395907382286168</c:v>
                </c:pt>
                <c:pt idx="37">
                  <c:v>0.0512796143898413</c:v>
                </c:pt>
                <c:pt idx="38">
                  <c:v>0.8207589226553864</c:v>
                </c:pt>
                <c:pt idx="39">
                  <c:v>0.8317101358661603</c:v>
                </c:pt>
                <c:pt idx="40">
                  <c:v>0.8467853197034856</c:v>
                </c:pt>
                <c:pt idx="41">
                  <c:v>0.8655109082510535</c:v>
                </c:pt>
                <c:pt idx="42">
                  <c:v>0.8725946667782409</c:v>
                </c:pt>
                <c:pt idx="43">
                  <c:v>0.8814937607089632</c:v>
                </c:pt>
                <c:pt idx="44">
                  <c:v>0.8908664205564492</c:v>
                </c:pt>
                <c:pt idx="45">
                  <c:v>0.8997655144867167</c:v>
                </c:pt>
                <c:pt idx="46">
                  <c:v>0.9077569407154442</c:v>
                </c:pt>
                <c:pt idx="47">
                  <c:v>0.9180372691830598</c:v>
                </c:pt>
                <c:pt idx="48">
                  <c:v>0.9278637628813158</c:v>
                </c:pt>
                <c:pt idx="49">
                  <c:v>0.9381440913489314</c:v>
                </c:pt>
                <c:pt idx="50">
                  <c:v>0.7183202191299642</c:v>
                </c:pt>
                <c:pt idx="52">
                  <c:v>0.852142074132189</c:v>
                </c:pt>
                <c:pt idx="53">
                  <c:v>0.7078571407673735</c:v>
                </c:pt>
                <c:pt idx="55">
                  <c:v>0.6981760541611948</c:v>
                </c:pt>
                <c:pt idx="56">
                  <c:v>0.5355270688382916</c:v>
                </c:pt>
                <c:pt idx="57">
                  <c:v>0.5455706143475254</c:v>
                </c:pt>
                <c:pt idx="58">
                  <c:v>0.5501286867588533</c:v>
                </c:pt>
                <c:pt idx="59">
                  <c:v>0.5599551804571092</c:v>
                </c:pt>
                <c:pt idx="60">
                  <c:v>0.5722876282052312</c:v>
                </c:pt>
                <c:pt idx="61">
                  <c:v>0.5875798638535343</c:v>
                </c:pt>
                <c:pt idx="62">
                  <c:v>0.595808072122054</c:v>
                </c:pt>
                <c:pt idx="63">
                  <c:v>0.2693705363308254</c:v>
                </c:pt>
                <c:pt idx="64">
                  <c:v>0.28399188631783545</c:v>
                </c:pt>
                <c:pt idx="65">
                  <c:v>0.3125242374158006</c:v>
                </c:pt>
                <c:pt idx="66">
                  <c:v>0.34906774589035194</c:v>
                </c:pt>
                <c:pt idx="67">
                  <c:v>0.21401006436144598</c:v>
                </c:pt>
                <c:pt idx="68">
                  <c:v>0.27476463448147115</c:v>
                </c:pt>
                <c:pt idx="69">
                  <c:v>0.3295798967333212</c:v>
                </c:pt>
                <c:pt idx="70">
                  <c:v>0.3878087816556217</c:v>
                </c:pt>
                <c:pt idx="71">
                  <c:v>0.4396445248598866</c:v>
                </c:pt>
                <c:pt idx="72">
                  <c:v>0.4515231387572385</c:v>
                </c:pt>
                <c:pt idx="73">
                  <c:v>0.4606590156463426</c:v>
                </c:pt>
                <c:pt idx="74">
                  <c:v>0.47070256115512166</c:v>
                </c:pt>
                <c:pt idx="75">
                  <c:v>0.48623157884367174</c:v>
                </c:pt>
                <c:pt idx="76">
                  <c:v>0.22000340345493896</c:v>
                </c:pt>
                <c:pt idx="77">
                  <c:v>0.29399808902417135</c:v>
                </c:pt>
                <c:pt idx="78">
                  <c:v>0.38991493308094505</c:v>
                </c:pt>
                <c:pt idx="79">
                  <c:v>0.11645759207249284</c:v>
                </c:pt>
                <c:pt idx="80">
                  <c:v>0.25645553698177537</c:v>
                </c:pt>
                <c:pt idx="81">
                  <c:v>0.34392712095905154</c:v>
                </c:pt>
              </c:numCache>
            </c:numRef>
          </c:xVal>
          <c:yVal>
            <c:numRef>
              <c:f>Лист3!$V$138:$V$252</c:f>
              <c:numCache>
                <c:ptCount val="115"/>
                <c:pt idx="0">
                  <c:v>10.26</c:v>
                </c:pt>
                <c:pt idx="1">
                  <c:v>10.26</c:v>
                </c:pt>
                <c:pt idx="2">
                  <c:v>10.195</c:v>
                </c:pt>
                <c:pt idx="3">
                  <c:v>10.129999999999999</c:v>
                </c:pt>
                <c:pt idx="4">
                  <c:v>10.052</c:v>
                </c:pt>
                <c:pt idx="5">
                  <c:v>10</c:v>
                </c:pt>
                <c:pt idx="6">
                  <c:v>9.948</c:v>
                </c:pt>
                <c:pt idx="7">
                  <c:v>9.896</c:v>
                </c:pt>
                <c:pt idx="8">
                  <c:v>9.870000000000001</c:v>
                </c:pt>
                <c:pt idx="9">
                  <c:v>9.881818181818183</c:v>
                </c:pt>
                <c:pt idx="10">
                  <c:v>9.913333333333334</c:v>
                </c:pt>
                <c:pt idx="11">
                  <c:v>10</c:v>
                </c:pt>
                <c:pt idx="12">
                  <c:v>10.07090909090909</c:v>
                </c:pt>
                <c:pt idx="13">
                  <c:v>10.118181818181817</c:v>
                </c:pt>
                <c:pt idx="14">
                  <c:v>10.18</c:v>
                </c:pt>
                <c:pt idx="15">
                  <c:v>10.26</c:v>
                </c:pt>
                <c:pt idx="16">
                  <c:v>10.26</c:v>
                </c:pt>
                <c:pt idx="17">
                  <c:v>10.028888888888888</c:v>
                </c:pt>
                <c:pt idx="18">
                  <c:v>9.896</c:v>
                </c:pt>
                <c:pt idx="19">
                  <c:v>9.826666666666666</c:v>
                </c:pt>
                <c:pt idx="20">
                  <c:v>9.787272727272727</c:v>
                </c:pt>
                <c:pt idx="21">
                  <c:v>9.635</c:v>
                </c:pt>
                <c:pt idx="22">
                  <c:v>9.6</c:v>
                </c:pt>
                <c:pt idx="23">
                  <c:v>9.74</c:v>
                </c:pt>
                <c:pt idx="24">
                  <c:v>9.79</c:v>
                </c:pt>
                <c:pt idx="25">
                  <c:v>9.797142857142857</c:v>
                </c:pt>
                <c:pt idx="26">
                  <c:v>10.132</c:v>
                </c:pt>
                <c:pt idx="27">
                  <c:v>10.35814293026793</c:v>
                </c:pt>
                <c:pt idx="28">
                  <c:v>10.407214395401896</c:v>
                </c:pt>
                <c:pt idx="29">
                  <c:v>10.45628586053586</c:v>
                </c:pt>
                <c:pt idx="30">
                  <c:v>10.45628586053586</c:v>
                </c:pt>
                <c:pt idx="31">
                  <c:v>10.45628586053586</c:v>
                </c:pt>
                <c:pt idx="32">
                  <c:v>10.45628586053586</c:v>
                </c:pt>
                <c:pt idx="33">
                  <c:v>10.407214395401896</c:v>
                </c:pt>
                <c:pt idx="34">
                  <c:v>10.407214395401896</c:v>
                </c:pt>
                <c:pt idx="35">
                  <c:v>10.35814293026793</c:v>
                </c:pt>
                <c:pt idx="36">
                  <c:v>10.26</c:v>
                </c:pt>
                <c:pt idx="37">
                  <c:v>10.173333333333334</c:v>
                </c:pt>
                <c:pt idx="38">
                  <c:v>9.39</c:v>
                </c:pt>
                <c:pt idx="39">
                  <c:v>9.43375</c:v>
                </c:pt>
                <c:pt idx="40">
                  <c:v>9.39</c:v>
                </c:pt>
                <c:pt idx="41">
                  <c:v>9.506666666666668</c:v>
                </c:pt>
                <c:pt idx="42">
                  <c:v>9.545555555555556</c:v>
                </c:pt>
                <c:pt idx="43">
                  <c:v>9.584444444444445</c:v>
                </c:pt>
                <c:pt idx="44">
                  <c:v>9.623333333333333</c:v>
                </c:pt>
                <c:pt idx="45">
                  <c:v>9.64</c:v>
                </c:pt>
                <c:pt idx="46">
                  <c:v>9.64</c:v>
                </c:pt>
                <c:pt idx="47">
                  <c:v>9.662222222222223</c:v>
                </c:pt>
                <c:pt idx="48">
                  <c:v>9.74</c:v>
                </c:pt>
                <c:pt idx="49">
                  <c:v>9.806666666666667</c:v>
                </c:pt>
                <c:pt idx="50">
                  <c:v>9.24685706973207</c:v>
                </c:pt>
                <c:pt idx="52">
                  <c:v>9.322500000000002</c:v>
                </c:pt>
                <c:pt idx="53">
                  <c:v>9.197785604598106</c:v>
                </c:pt>
                <c:pt idx="55">
                  <c:v>9.33</c:v>
                </c:pt>
                <c:pt idx="56">
                  <c:v>9.9</c:v>
                </c:pt>
                <c:pt idx="57">
                  <c:v>9.91</c:v>
                </c:pt>
                <c:pt idx="58">
                  <c:v>9.88</c:v>
                </c:pt>
                <c:pt idx="59">
                  <c:v>9.83</c:v>
                </c:pt>
                <c:pt idx="60">
                  <c:v>9.65</c:v>
                </c:pt>
                <c:pt idx="61">
                  <c:v>9.62</c:v>
                </c:pt>
                <c:pt idx="62">
                  <c:v>9.59</c:v>
                </c:pt>
                <c:pt idx="63">
                  <c:v>9.34</c:v>
                </c:pt>
                <c:pt idx="64">
                  <c:v>9.3</c:v>
                </c:pt>
                <c:pt idx="65">
                  <c:v>9.43</c:v>
                </c:pt>
                <c:pt idx="66">
                  <c:v>9.47</c:v>
                </c:pt>
                <c:pt idx="67">
                  <c:v>9.38</c:v>
                </c:pt>
                <c:pt idx="68">
                  <c:v>9.37</c:v>
                </c:pt>
                <c:pt idx="69">
                  <c:v>9.37</c:v>
                </c:pt>
                <c:pt idx="70">
                  <c:v>9.4</c:v>
                </c:pt>
                <c:pt idx="71">
                  <c:v>9.52</c:v>
                </c:pt>
                <c:pt idx="72">
                  <c:v>9.61</c:v>
                </c:pt>
                <c:pt idx="73">
                  <c:v>9.62</c:v>
                </c:pt>
                <c:pt idx="74">
                  <c:v>9.67</c:v>
                </c:pt>
                <c:pt idx="75">
                  <c:v>9.82</c:v>
                </c:pt>
                <c:pt idx="76">
                  <c:v>9.47</c:v>
                </c:pt>
                <c:pt idx="77">
                  <c:v>9.43</c:v>
                </c:pt>
                <c:pt idx="78">
                  <c:v>9.41</c:v>
                </c:pt>
                <c:pt idx="79">
                  <c:v>9.58</c:v>
                </c:pt>
                <c:pt idx="80">
                  <c:v>9.52</c:v>
                </c:pt>
                <c:pt idx="81">
                  <c:v>9.4</c:v>
                </c:pt>
              </c:numCache>
            </c:numRef>
          </c:yVal>
          <c:smooth val="0"/>
        </c:ser>
        <c:axId val="59534645"/>
        <c:axId val="66049758"/>
      </c:scatterChart>
      <c:valAx>
        <c:axId val="59534645"/>
        <c:scaling>
          <c:orientation val="minMax"/>
        </c:scaling>
        <c:axPos val="t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049758"/>
        <c:crosses val="autoZero"/>
        <c:crossBetween val="midCat"/>
        <c:dispUnits/>
      </c:valAx>
      <c:valAx>
        <c:axId val="660497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534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19050</xdr:rowOff>
    </xdr:from>
    <xdr:to>
      <xdr:col>16</xdr:col>
      <xdr:colOff>200025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2124075" y="180975"/>
        <a:ext cx="78295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171450</xdr:colOff>
      <xdr:row>0</xdr:row>
      <xdr:rowOff>38100</xdr:rowOff>
    </xdr:from>
    <xdr:to>
      <xdr:col>37</xdr:col>
      <xdr:colOff>57150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29241750" y="38100"/>
        <a:ext cx="65913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04"/>
  <sheetViews>
    <sheetView workbookViewId="0" topLeftCell="A41">
      <selection activeCell="C59" sqref="C59"/>
    </sheetView>
  </sheetViews>
  <sheetFormatPr defaultColWidth="9.140625" defaultRowHeight="12.75"/>
  <cols>
    <col min="2" max="2" width="9.140625" style="8" customWidth="1"/>
    <col min="3" max="3" width="16.28125" style="8" customWidth="1"/>
    <col min="4" max="4" width="16.421875" style="8" customWidth="1"/>
    <col min="5" max="5" width="20.00390625" style="8" customWidth="1"/>
    <col min="6" max="6" width="11.421875" style="0" customWidth="1"/>
    <col min="7" max="7" width="8.8515625" style="0" customWidth="1"/>
    <col min="8" max="8" width="13.421875" style="0" customWidth="1"/>
    <col min="9" max="9" width="20.00390625" style="0" customWidth="1"/>
  </cols>
  <sheetData>
    <row r="2" ht="13.5" thickBot="1"/>
    <row r="3" spans="4:9" ht="12.75">
      <c r="D3" s="128" t="s">
        <v>41</v>
      </c>
      <c r="E3" s="129"/>
      <c r="F3" s="129"/>
      <c r="G3" s="129"/>
      <c r="H3" s="129"/>
      <c r="I3" s="130"/>
    </row>
    <row r="4" spans="4:9" ht="13.5" thickBot="1">
      <c r="D4" s="131"/>
      <c r="E4" s="132"/>
      <c r="F4" s="132"/>
      <c r="G4" s="132"/>
      <c r="H4" s="132"/>
      <c r="I4" s="133"/>
    </row>
    <row r="5" ht="12.75">
      <c r="B5" s="8" t="s">
        <v>42</v>
      </c>
    </row>
    <row r="8" spans="3:4" ht="20.25">
      <c r="C8" s="15" t="s">
        <v>43</v>
      </c>
      <c r="D8" s="15"/>
    </row>
    <row r="9" ht="12.75"/>
    <row r="10" ht="12.75"/>
    <row r="11" ht="12.75"/>
    <row r="12" ht="12.75"/>
    <row r="13" ht="12.75"/>
    <row r="16" spans="2:5" ht="16.5" thickBot="1">
      <c r="B16" s="16" t="s">
        <v>1</v>
      </c>
      <c r="C16" s="16" t="s">
        <v>44</v>
      </c>
      <c r="D16" s="16" t="s">
        <v>37</v>
      </c>
      <c r="E16" s="16" t="s">
        <v>38</v>
      </c>
    </row>
    <row r="17" spans="2:5" ht="12.75">
      <c r="B17" s="17">
        <v>38176</v>
      </c>
      <c r="C17" s="8">
        <v>0.00162</v>
      </c>
      <c r="D17" s="8">
        <v>-0.00226</v>
      </c>
      <c r="E17" s="8">
        <v>-0.0052</v>
      </c>
    </row>
    <row r="18" spans="2:5" ht="12.75">
      <c r="B18" s="17">
        <v>38186</v>
      </c>
      <c r="C18" s="8">
        <v>0.00254</v>
      </c>
      <c r="D18" s="8">
        <v>-0.00212</v>
      </c>
      <c r="E18" s="8">
        <v>-0.00488</v>
      </c>
    </row>
    <row r="19" spans="2:5" ht="12.75">
      <c r="B19" s="17">
        <v>38196</v>
      </c>
      <c r="C19" s="8">
        <v>0.00338</v>
      </c>
      <c r="D19" s="8">
        <v>-0.00192</v>
      </c>
      <c r="E19" s="8">
        <v>-0.00442</v>
      </c>
    </row>
    <row r="20" spans="2:5" ht="12.75">
      <c r="B20" s="17">
        <v>38206</v>
      </c>
      <c r="C20" s="8">
        <v>0.00413</v>
      </c>
      <c r="D20" s="8">
        <v>-0.00167</v>
      </c>
      <c r="E20" s="8">
        <v>-0.00384</v>
      </c>
    </row>
    <row r="21" spans="2:5" ht="12.75">
      <c r="B21" s="17">
        <v>38216</v>
      </c>
      <c r="C21" s="8">
        <v>0.00476</v>
      </c>
      <c r="D21" s="8">
        <v>-0.00137</v>
      </c>
      <c r="E21" s="8">
        <v>-0.00315</v>
      </c>
    </row>
    <row r="22" spans="2:5" ht="12.75">
      <c r="B22" s="17">
        <v>38226</v>
      </c>
      <c r="C22" s="8">
        <v>0.00526</v>
      </c>
      <c r="D22" s="8">
        <v>-0.00103</v>
      </c>
      <c r="E22" s="8">
        <v>-0.00237</v>
      </c>
    </row>
    <row r="23" spans="2:5" ht="12.75">
      <c r="B23" s="17">
        <v>38236</v>
      </c>
      <c r="C23" s="8">
        <v>0.00561</v>
      </c>
      <c r="D23" s="8">
        <v>-0.00066</v>
      </c>
      <c r="E23" s="8">
        <v>-0.00152</v>
      </c>
    </row>
    <row r="24" spans="2:5" ht="12.75">
      <c r="B24" s="17">
        <v>38246</v>
      </c>
      <c r="C24" s="8">
        <v>0.00579</v>
      </c>
      <c r="D24" s="8">
        <v>-0.00027</v>
      </c>
      <c r="E24" s="8">
        <v>-0.00063</v>
      </c>
    </row>
    <row r="25" spans="2:5" ht="12.75">
      <c r="B25" s="17">
        <v>38256</v>
      </c>
      <c r="C25" s="8">
        <v>0.00581</v>
      </c>
      <c r="D25" s="8">
        <v>0.00012</v>
      </c>
      <c r="E25" s="8">
        <v>0.00028</v>
      </c>
    </row>
    <row r="26" spans="2:5" ht="12.75">
      <c r="B26" s="17">
        <v>38266</v>
      </c>
      <c r="C26" s="8">
        <v>0.00565</v>
      </c>
      <c r="D26" s="8">
        <v>0.00051</v>
      </c>
      <c r="E26" s="8">
        <v>0.00118</v>
      </c>
    </row>
    <row r="27" spans="2:5" ht="12.75">
      <c r="B27" s="17">
        <v>38276</v>
      </c>
      <c r="C27" s="8">
        <v>0.00529</v>
      </c>
      <c r="D27" s="8">
        <v>0.00093</v>
      </c>
      <c r="E27" s="8">
        <v>0.00214</v>
      </c>
    </row>
    <row r="28" spans="2:5" ht="12.75">
      <c r="B28" s="17">
        <v>38286</v>
      </c>
      <c r="C28" s="8">
        <v>0.00485</v>
      </c>
      <c r="D28" s="8">
        <v>0.00124</v>
      </c>
      <c r="E28" s="8">
        <v>0.00286</v>
      </c>
    </row>
    <row r="29" spans="2:5" ht="12.75">
      <c r="B29" s="17">
        <v>38296</v>
      </c>
      <c r="C29" s="8">
        <v>0.00423</v>
      </c>
      <c r="D29" s="8">
        <v>0.00155</v>
      </c>
      <c r="E29" s="8">
        <v>0.00358</v>
      </c>
    </row>
    <row r="30" spans="2:5" ht="12.75">
      <c r="B30" s="17">
        <v>38306</v>
      </c>
      <c r="C30" s="8">
        <v>0.00347</v>
      </c>
      <c r="D30" s="8">
        <v>0.00182</v>
      </c>
      <c r="E30" s="8">
        <v>0.00419</v>
      </c>
    </row>
    <row r="31" spans="2:5" ht="12.75">
      <c r="B31" s="17">
        <v>38316</v>
      </c>
      <c r="C31" s="8">
        <v>0.00261</v>
      </c>
      <c r="D31" s="8">
        <v>0.00203</v>
      </c>
      <c r="E31" s="8">
        <v>0.00467</v>
      </c>
    </row>
    <row r="32" spans="2:5" ht="12.75">
      <c r="B32" s="17">
        <v>38326</v>
      </c>
      <c r="C32" s="8">
        <v>0.00167</v>
      </c>
      <c r="D32" s="8">
        <v>0.00217</v>
      </c>
      <c r="E32" s="8">
        <v>0.00501</v>
      </c>
    </row>
    <row r="33" spans="2:5" ht="12.75">
      <c r="B33" s="17">
        <v>38336</v>
      </c>
      <c r="C33" s="8">
        <v>0.00068</v>
      </c>
      <c r="D33" s="8">
        <v>0.00225</v>
      </c>
      <c r="E33" s="8">
        <v>0.0052</v>
      </c>
    </row>
    <row r="34" spans="2:5" ht="12.75">
      <c r="B34" s="17">
        <v>38346</v>
      </c>
      <c r="C34" s="8">
        <v>-0.00033</v>
      </c>
      <c r="D34" s="8">
        <v>0.00226</v>
      </c>
      <c r="E34" s="8">
        <v>0.00522</v>
      </c>
    </row>
    <row r="35" spans="2:5" ht="12.75">
      <c r="B35" s="17">
        <v>38356</v>
      </c>
      <c r="C35" s="8">
        <v>-0.00125</v>
      </c>
      <c r="D35" s="8">
        <v>0.0022</v>
      </c>
      <c r="E35" s="8">
        <v>0.00509</v>
      </c>
    </row>
    <row r="36" spans="2:5" ht="12.75">
      <c r="B36" s="17">
        <v>38362</v>
      </c>
      <c r="C36" s="8">
        <v>-0.00086</v>
      </c>
      <c r="D36" s="8">
        <v>0.00215</v>
      </c>
      <c r="E36" s="8">
        <v>0.00495</v>
      </c>
    </row>
    <row r="37" spans="2:5" ht="12.75">
      <c r="B37" s="17">
        <v>38372</v>
      </c>
      <c r="C37" s="8">
        <v>-0.00277</v>
      </c>
      <c r="D37" s="8">
        <v>0.00198</v>
      </c>
      <c r="E37" s="8">
        <v>0.00458</v>
      </c>
    </row>
    <row r="38" spans="2:5" ht="12.75">
      <c r="B38" s="17">
        <v>38382</v>
      </c>
      <c r="C38" s="8">
        <v>-0.00361</v>
      </c>
      <c r="D38" s="8">
        <v>0.00176</v>
      </c>
      <c r="E38" s="8">
        <v>0.00406</v>
      </c>
    </row>
    <row r="39" ht="12.75">
      <c r="B39" s="17"/>
    </row>
    <row r="40" ht="12.75">
      <c r="B40" s="17"/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spans="2:7" ht="12.75">
      <c r="B50" s="8" t="s">
        <v>8</v>
      </c>
      <c r="C50" s="8" t="s">
        <v>12</v>
      </c>
      <c r="D50" s="8" t="s">
        <v>13</v>
      </c>
      <c r="E50" s="8" t="s">
        <v>45</v>
      </c>
      <c r="F50" s="1" t="s">
        <v>46</v>
      </c>
      <c r="G50" s="1" t="s">
        <v>47</v>
      </c>
    </row>
    <row r="51" spans="2:7" ht="12.75">
      <c r="B51" s="8" t="s">
        <v>48</v>
      </c>
      <c r="C51" s="8">
        <v>347.9381667</v>
      </c>
      <c r="D51" s="8">
        <v>36.91791667</v>
      </c>
      <c r="E51" s="8">
        <f>COS(RADIANS(C51))*COS(RADIANS(D51))</f>
        <v>0.7818460961265675</v>
      </c>
      <c r="F51">
        <f>SIN(RADIANS(D51))</f>
        <v>0.600670261263124</v>
      </c>
      <c r="G51">
        <f aca="true" t="shared" si="0" ref="G51:G58">SIN(RADIANS(C51))*COS(RADIANS(D51))</f>
        <v>-0.16706860628417444</v>
      </c>
    </row>
    <row r="52" spans="2:7" ht="12.75">
      <c r="B52" s="20" t="s">
        <v>49</v>
      </c>
      <c r="C52" s="20">
        <v>297.1074583</v>
      </c>
      <c r="D52" s="20">
        <v>9.320555556</v>
      </c>
      <c r="E52" s="20">
        <f aca="true" t="shared" si="1" ref="E52:E57">COS(RADIANS(C52))*COS(RADIANS(D52))</f>
        <v>0.4496450025560267</v>
      </c>
      <c r="F52" s="21">
        <f aca="true" t="shared" si="2" ref="F52:F57">SIN(RADIANS(D52))</f>
        <v>0.16195785715630634</v>
      </c>
      <c r="G52" s="21">
        <f t="shared" si="0"/>
        <v>-0.878401402652414</v>
      </c>
    </row>
    <row r="53" spans="2:7" ht="12.75">
      <c r="B53" s="8" t="s">
        <v>50</v>
      </c>
      <c r="C53" s="8">
        <v>301.0504583</v>
      </c>
      <c r="D53" s="8">
        <v>41.601</v>
      </c>
      <c r="E53" s="8">
        <f t="shared" si="1"/>
        <v>0.3857028573948867</v>
      </c>
      <c r="F53">
        <f t="shared" si="2"/>
        <v>0.6639392640899385</v>
      </c>
      <c r="G53">
        <f t="shared" si="0"/>
        <v>-0.6406387120656467</v>
      </c>
    </row>
    <row r="54" spans="2:7" ht="12.75">
      <c r="B54" s="8" t="s">
        <v>51</v>
      </c>
      <c r="C54" s="8">
        <v>295.2620833</v>
      </c>
      <c r="D54" s="8">
        <v>46.79572222</v>
      </c>
      <c r="E54" s="8">
        <f t="shared" si="1"/>
        <v>0.2921601887617043</v>
      </c>
      <c r="F54">
        <f t="shared" si="2"/>
        <v>0.7289175161816009</v>
      </c>
      <c r="G54">
        <f t="shared" si="0"/>
        <v>-0.6191297753350028</v>
      </c>
    </row>
    <row r="55" spans="2:7" ht="12.75">
      <c r="B55" s="8" t="s">
        <v>52</v>
      </c>
      <c r="C55" s="8">
        <v>316.1459167</v>
      </c>
      <c r="D55" s="8">
        <v>13.23316667</v>
      </c>
      <c r="E55" s="8">
        <f t="shared" si="1"/>
        <v>0.7019587070181239</v>
      </c>
      <c r="F55">
        <f t="shared" si="2"/>
        <v>0.22891440509691255</v>
      </c>
      <c r="G55">
        <f t="shared" si="0"/>
        <v>-0.6744272894690505</v>
      </c>
    </row>
    <row r="56" spans="2:7" ht="12.75">
      <c r="B56" s="18" t="s">
        <v>53</v>
      </c>
      <c r="C56" s="18">
        <v>309.9042083</v>
      </c>
      <c r="D56" s="18">
        <v>14.42863889</v>
      </c>
      <c r="E56" s="18">
        <f>COS(RADIANS(C56))*COS(RADIANS(D56))</f>
        <v>0.6212720666147435</v>
      </c>
      <c r="F56" s="19">
        <f>SIN(RADIANS(D56))</f>
        <v>0.249173995517981</v>
      </c>
      <c r="G56" s="19">
        <f t="shared" si="0"/>
        <v>-0.7429221622766755</v>
      </c>
    </row>
    <row r="57" spans="2:7" ht="12.75">
      <c r="B57" s="8" t="s">
        <v>54</v>
      </c>
      <c r="C57" s="8">
        <v>314.5541667</v>
      </c>
      <c r="D57" s="8">
        <v>35.175</v>
      </c>
      <c r="E57" s="8">
        <f t="shared" si="1"/>
        <v>0.5734715774334587</v>
      </c>
      <c r="F57">
        <f t="shared" si="2"/>
        <v>0.5760757145852731</v>
      </c>
      <c r="G57">
        <f t="shared" si="0"/>
        <v>-0.5824664118565529</v>
      </c>
    </row>
    <row r="58" spans="2:7" ht="12.75">
      <c r="B58" s="18" t="s">
        <v>55</v>
      </c>
      <c r="C58" s="18">
        <v>291.3662917</v>
      </c>
      <c r="D58" s="18">
        <v>42.7844</v>
      </c>
      <c r="E58" s="18">
        <f>COS(RADIANS(C58))*COS(RADIANS(D58))</f>
        <v>0.26738642788765</v>
      </c>
      <c r="F58" s="19">
        <f>SIN(RADIANS(D58))</f>
        <v>0.6792415054494068</v>
      </c>
      <c r="G58" s="19">
        <f t="shared" si="0"/>
        <v>-0.683473097829246</v>
      </c>
    </row>
    <row r="61" spans="2:9" ht="51">
      <c r="B61" s="22" t="s">
        <v>0</v>
      </c>
      <c r="C61" s="23" t="s">
        <v>56</v>
      </c>
      <c r="D61" s="23" t="s">
        <v>2</v>
      </c>
      <c r="E61" s="24" t="s">
        <v>44</v>
      </c>
      <c r="F61" s="25" t="s">
        <v>37</v>
      </c>
      <c r="G61" s="25" t="s">
        <v>38</v>
      </c>
      <c r="H61" s="25" t="s">
        <v>57</v>
      </c>
      <c r="I61" s="26" t="s">
        <v>3</v>
      </c>
    </row>
    <row r="62" spans="2:9" ht="12.75">
      <c r="B62" s="27"/>
      <c r="C62" s="28"/>
      <c r="D62" s="27"/>
      <c r="E62" s="29"/>
      <c r="F62" s="30"/>
      <c r="G62" s="30"/>
      <c r="H62" s="1"/>
      <c r="I62" s="31"/>
    </row>
    <row r="63" spans="2:9" ht="12.75">
      <c r="B63" s="32"/>
      <c r="C63" s="33"/>
      <c r="D63" s="32"/>
      <c r="E63" s="34"/>
      <c r="F63" s="30"/>
      <c r="G63" s="30"/>
      <c r="H63" s="1"/>
      <c r="I63" s="31"/>
    </row>
    <row r="64" spans="2:9" ht="12.75">
      <c r="B64" s="32"/>
      <c r="C64" s="33"/>
      <c r="D64" s="32"/>
      <c r="E64" s="34"/>
      <c r="F64" s="30"/>
      <c r="G64" s="30"/>
      <c r="H64" s="1"/>
      <c r="I64" s="31"/>
    </row>
    <row r="65" spans="2:9" ht="12.75">
      <c r="B65" s="32"/>
      <c r="C65" s="33"/>
      <c r="D65" s="32"/>
      <c r="E65" s="34"/>
      <c r="F65" s="30"/>
      <c r="G65" s="30"/>
      <c r="H65" s="1"/>
      <c r="I65" s="31"/>
    </row>
    <row r="66" spans="2:9" ht="12.75">
      <c r="B66" s="32"/>
      <c r="C66" s="33"/>
      <c r="D66" s="32"/>
      <c r="E66" s="34"/>
      <c r="F66" s="30"/>
      <c r="G66" s="30"/>
      <c r="H66" s="1"/>
      <c r="I66" s="31"/>
    </row>
    <row r="67" spans="2:9" ht="12.75">
      <c r="B67" s="32"/>
      <c r="C67" s="33"/>
      <c r="D67" s="32"/>
      <c r="E67" s="34"/>
      <c r="F67" s="30"/>
      <c r="G67" s="30"/>
      <c r="H67" s="1"/>
      <c r="I67" s="31"/>
    </row>
    <row r="68" spans="2:9" ht="12.75">
      <c r="B68" s="27"/>
      <c r="C68" s="28"/>
      <c r="D68" s="27"/>
      <c r="E68" s="29"/>
      <c r="F68" s="35"/>
      <c r="G68" s="36"/>
      <c r="H68" s="35"/>
      <c r="I68" s="31"/>
    </row>
    <row r="69" spans="2:9" ht="12.75">
      <c r="B69" s="27"/>
      <c r="C69" s="28"/>
      <c r="D69" s="27"/>
      <c r="E69" s="29"/>
      <c r="F69" s="35"/>
      <c r="G69" s="36"/>
      <c r="H69" s="35"/>
      <c r="I69" s="31"/>
    </row>
    <row r="70" spans="2:9" ht="12.75">
      <c r="B70" s="27"/>
      <c r="C70" s="28"/>
      <c r="D70" s="27"/>
      <c r="E70" s="29"/>
      <c r="F70" s="35"/>
      <c r="G70" s="36"/>
      <c r="H70" s="35"/>
      <c r="I70" s="31"/>
    </row>
    <row r="71" spans="2:9" ht="12.75">
      <c r="B71" s="27"/>
      <c r="C71" s="28"/>
      <c r="D71" s="27"/>
      <c r="E71" s="29"/>
      <c r="F71" s="35"/>
      <c r="G71" s="36"/>
      <c r="H71" s="35"/>
      <c r="I71" s="31"/>
    </row>
    <row r="72" spans="2:9" ht="12.75">
      <c r="B72" s="32"/>
      <c r="C72" s="33"/>
      <c r="D72" s="32"/>
      <c r="E72" s="34"/>
      <c r="F72" s="30"/>
      <c r="G72" s="30"/>
      <c r="H72" s="1"/>
      <c r="I72" s="31"/>
    </row>
    <row r="73" spans="3:9" ht="12.75">
      <c r="C73" s="37"/>
      <c r="E73" s="34"/>
      <c r="F73" s="30"/>
      <c r="G73" s="30"/>
      <c r="H73" s="1"/>
      <c r="I73" s="31"/>
    </row>
    <row r="74" spans="3:9" ht="12.75">
      <c r="C74" s="37"/>
      <c r="E74" s="34"/>
      <c r="F74" s="30"/>
      <c r="G74" s="30"/>
      <c r="H74" s="1"/>
      <c r="I74" s="31"/>
    </row>
    <row r="75" spans="3:9" ht="12.75">
      <c r="C75" s="37"/>
      <c r="E75" s="34"/>
      <c r="F75" s="30"/>
      <c r="G75" s="30"/>
      <c r="H75" s="1"/>
      <c r="I75" s="31"/>
    </row>
    <row r="76" spans="3:9" ht="12.75">
      <c r="C76" s="37"/>
      <c r="E76" s="34"/>
      <c r="F76" s="30"/>
      <c r="G76" s="30"/>
      <c r="H76" s="1"/>
      <c r="I76" s="31"/>
    </row>
    <row r="77" spans="3:9" ht="12.75">
      <c r="C77" s="37"/>
      <c r="E77" s="34"/>
      <c r="F77" s="30"/>
      <c r="G77" s="30"/>
      <c r="H77" s="1"/>
      <c r="I77" s="31"/>
    </row>
    <row r="78" spans="3:9" ht="12.75">
      <c r="C78" s="37"/>
      <c r="E78" s="34"/>
      <c r="F78" s="30"/>
      <c r="G78" s="30"/>
      <c r="H78" s="1"/>
      <c r="I78" s="31"/>
    </row>
    <row r="79" spans="2:9" ht="12.75">
      <c r="B79" s="32"/>
      <c r="C79" s="33"/>
      <c r="D79" s="32"/>
      <c r="E79" s="34"/>
      <c r="F79" s="30"/>
      <c r="G79" s="30"/>
      <c r="H79" s="1"/>
      <c r="I79" s="31"/>
    </row>
    <row r="80" spans="2:9" ht="12.75">
      <c r="B80" s="27"/>
      <c r="C80" s="28"/>
      <c r="D80" s="27"/>
      <c r="E80" s="29"/>
      <c r="F80" s="35"/>
      <c r="G80" s="35"/>
      <c r="H80" s="35"/>
      <c r="I80" s="31"/>
    </row>
    <row r="81" spans="2:9" ht="12.75">
      <c r="B81" s="32"/>
      <c r="C81" s="33"/>
      <c r="D81" s="32"/>
      <c r="E81" s="34"/>
      <c r="F81" s="30"/>
      <c r="G81" s="30"/>
      <c r="H81" s="1"/>
      <c r="I81" s="31"/>
    </row>
    <row r="82" spans="3:9" ht="12.75">
      <c r="C82" s="37"/>
      <c r="E82" s="34"/>
      <c r="F82" s="30"/>
      <c r="G82" s="30"/>
      <c r="H82" s="1"/>
      <c r="I82" s="31"/>
    </row>
    <row r="83" spans="3:9" ht="12.75">
      <c r="C83" s="37"/>
      <c r="E83" s="34"/>
      <c r="F83" s="30"/>
      <c r="G83" s="30"/>
      <c r="H83" s="1"/>
      <c r="I83" s="31"/>
    </row>
    <row r="84" spans="3:9" ht="12.75">
      <c r="C84" s="37"/>
      <c r="E84" s="34"/>
      <c r="F84" s="30"/>
      <c r="G84" s="30"/>
      <c r="H84" s="1"/>
      <c r="I84" s="31"/>
    </row>
    <row r="85" spans="3:9" ht="12.75">
      <c r="C85" s="37"/>
      <c r="E85" s="34"/>
      <c r="F85" s="30"/>
      <c r="G85" s="30"/>
      <c r="H85" s="1"/>
      <c r="I85" s="31"/>
    </row>
    <row r="86" spans="3:9" ht="12.75">
      <c r="C86" s="37"/>
      <c r="E86" s="34"/>
      <c r="F86" s="30"/>
      <c r="G86" s="30"/>
      <c r="H86" s="1"/>
      <c r="I86" s="31"/>
    </row>
    <row r="87" spans="3:9" ht="12.75">
      <c r="C87" s="37"/>
      <c r="E87" s="34"/>
      <c r="F87" s="30"/>
      <c r="G87" s="30"/>
      <c r="H87" s="1"/>
      <c r="I87" s="31"/>
    </row>
    <row r="88" spans="3:9" ht="12.75">
      <c r="C88" s="37"/>
      <c r="E88" s="34"/>
      <c r="F88" s="30"/>
      <c r="G88" s="30"/>
      <c r="H88" s="1"/>
      <c r="I88" s="31"/>
    </row>
    <row r="89" spans="3:9" ht="12.75">
      <c r="C89" s="37"/>
      <c r="E89" s="34"/>
      <c r="F89" s="30"/>
      <c r="G89" s="30"/>
      <c r="H89" s="1"/>
      <c r="I89" s="31"/>
    </row>
    <row r="90" spans="3:9" ht="12.75">
      <c r="C90" s="37"/>
      <c r="E90" s="34"/>
      <c r="F90" s="30"/>
      <c r="G90" s="30"/>
      <c r="H90" s="1"/>
      <c r="I90" s="31"/>
    </row>
    <row r="91" spans="3:9" ht="12.75">
      <c r="C91" s="37"/>
      <c r="E91" s="34"/>
      <c r="F91" s="30"/>
      <c r="G91" s="30"/>
      <c r="H91" s="1"/>
      <c r="I91" s="31"/>
    </row>
    <row r="92" spans="2:9" ht="12.75">
      <c r="B92" s="27"/>
      <c r="C92" s="28"/>
      <c r="D92" s="27"/>
      <c r="E92" s="29"/>
      <c r="F92" s="35"/>
      <c r="G92" s="35"/>
      <c r="H92" s="35"/>
      <c r="I92" s="31"/>
    </row>
    <row r="93" spans="2:9" ht="12.75">
      <c r="B93" s="27"/>
      <c r="C93" s="28"/>
      <c r="D93" s="27"/>
      <c r="E93" s="29"/>
      <c r="F93" s="35"/>
      <c r="G93" s="35"/>
      <c r="H93" s="36"/>
      <c r="I93" s="31"/>
    </row>
    <row r="94" spans="2:9" ht="12.75">
      <c r="B94" s="38"/>
      <c r="C94" s="39"/>
      <c r="D94" s="38"/>
      <c r="E94" s="40"/>
      <c r="F94" s="41"/>
      <c r="G94" s="41"/>
      <c r="H94" s="42"/>
      <c r="I94" s="31"/>
    </row>
    <row r="95" spans="3:9" ht="12.75">
      <c r="C95" s="37"/>
      <c r="E95" s="34"/>
      <c r="F95" s="43"/>
      <c r="G95" s="30"/>
      <c r="H95" s="1"/>
      <c r="I95" s="31"/>
    </row>
    <row r="96" spans="3:9" ht="12.75">
      <c r="C96" s="37"/>
      <c r="E96" s="34"/>
      <c r="F96" s="30"/>
      <c r="G96" s="30"/>
      <c r="H96" s="1"/>
      <c r="I96" s="31"/>
    </row>
    <row r="97" spans="3:9" ht="12.75">
      <c r="C97" s="37"/>
      <c r="E97" s="34"/>
      <c r="F97" s="30"/>
      <c r="G97" s="30"/>
      <c r="H97" s="1"/>
      <c r="I97" s="31"/>
    </row>
    <row r="98" spans="3:9" ht="12.75">
      <c r="C98" s="37"/>
      <c r="E98" s="34"/>
      <c r="F98" s="30"/>
      <c r="G98" s="30"/>
      <c r="H98" s="1"/>
      <c r="I98" s="31"/>
    </row>
    <row r="99" spans="3:9" ht="12.75">
      <c r="C99" s="37"/>
      <c r="E99" s="34"/>
      <c r="F99" s="30"/>
      <c r="G99" s="30"/>
      <c r="H99" s="1"/>
      <c r="I99" s="31"/>
    </row>
    <row r="100" spans="3:9" ht="12.75">
      <c r="C100" s="37"/>
      <c r="E100" s="34"/>
      <c r="F100" s="30"/>
      <c r="G100" s="30"/>
      <c r="H100" s="1"/>
      <c r="I100" s="31"/>
    </row>
    <row r="101" spans="3:9" ht="12.75">
      <c r="C101" s="37"/>
      <c r="E101" s="34"/>
      <c r="F101" s="30"/>
      <c r="G101" s="30"/>
      <c r="H101" s="1"/>
      <c r="I101" s="31"/>
    </row>
    <row r="102" spans="3:9" ht="12.75">
      <c r="C102" s="37"/>
      <c r="E102" s="34"/>
      <c r="F102" s="30"/>
      <c r="G102" s="30"/>
      <c r="H102" s="1"/>
      <c r="I102" s="31"/>
    </row>
    <row r="103" spans="3:9" ht="12.75">
      <c r="C103" s="37"/>
      <c r="E103" s="34"/>
      <c r="F103" s="30"/>
      <c r="G103" s="30"/>
      <c r="H103" s="1"/>
      <c r="I103" s="31"/>
    </row>
    <row r="104" spans="2:9" ht="12.75">
      <c r="B104" s="27"/>
      <c r="C104" s="28"/>
      <c r="D104" s="27"/>
      <c r="E104" s="29"/>
      <c r="F104" s="35"/>
      <c r="G104" s="35"/>
      <c r="H104" s="36"/>
      <c r="I104" s="31"/>
    </row>
    <row r="105" spans="3:9" ht="12.75">
      <c r="C105" s="37"/>
      <c r="E105" s="34"/>
      <c r="F105" s="30"/>
      <c r="G105" s="30"/>
      <c r="H105" s="1"/>
      <c r="I105" s="31"/>
    </row>
    <row r="106" spans="3:9" ht="12.75">
      <c r="C106" s="37"/>
      <c r="E106" s="34"/>
      <c r="F106" s="30"/>
      <c r="G106" s="30"/>
      <c r="H106" s="1"/>
      <c r="I106" s="31"/>
    </row>
    <row r="107" spans="3:9" ht="12.75">
      <c r="C107" s="37"/>
      <c r="E107" s="34"/>
      <c r="F107" s="30"/>
      <c r="G107" s="30"/>
      <c r="H107" s="1"/>
      <c r="I107" s="31"/>
    </row>
    <row r="108" spans="2:9" ht="12.75">
      <c r="B108" s="38"/>
      <c r="C108" s="39"/>
      <c r="D108" s="38"/>
      <c r="E108" s="40"/>
      <c r="F108" s="41"/>
      <c r="G108" s="41"/>
      <c r="H108" s="1"/>
      <c r="I108" s="31"/>
    </row>
    <row r="109" spans="3:9" ht="12.75">
      <c r="C109" s="37"/>
      <c r="E109" s="34"/>
      <c r="F109" s="30"/>
      <c r="G109" s="30"/>
      <c r="H109" s="1"/>
      <c r="I109" s="31"/>
    </row>
    <row r="110" spans="3:9" ht="12.75">
      <c r="C110" s="37"/>
      <c r="E110" s="34"/>
      <c r="F110" s="30"/>
      <c r="G110" s="30"/>
      <c r="H110" s="1"/>
      <c r="I110" s="31"/>
    </row>
    <row r="111" spans="3:9" ht="12.75">
      <c r="C111" s="37"/>
      <c r="E111" s="34"/>
      <c r="F111" s="30"/>
      <c r="G111" s="30"/>
      <c r="H111" s="1"/>
      <c r="I111" s="31"/>
    </row>
    <row r="112" spans="3:9" ht="12.75">
      <c r="C112" s="37"/>
      <c r="E112" s="34"/>
      <c r="F112" s="30"/>
      <c r="G112" s="30"/>
      <c r="H112" s="1"/>
      <c r="I112" s="31"/>
    </row>
    <row r="113" spans="3:9" ht="12.75">
      <c r="C113" s="37"/>
      <c r="E113" s="34"/>
      <c r="F113" s="30"/>
      <c r="G113" s="30"/>
      <c r="H113" s="1"/>
      <c r="I113" s="31"/>
    </row>
    <row r="114" spans="3:9" ht="12.75">
      <c r="C114" s="37"/>
      <c r="E114" s="34"/>
      <c r="F114" s="30"/>
      <c r="G114" s="30"/>
      <c r="H114" s="1"/>
      <c r="I114" s="31"/>
    </row>
    <row r="115" spans="3:9" ht="12.75">
      <c r="C115" s="37"/>
      <c r="E115" s="34"/>
      <c r="F115" s="30"/>
      <c r="G115" s="30"/>
      <c r="H115" s="1"/>
      <c r="I115" s="31"/>
    </row>
    <row r="116" spans="3:9" ht="12.75">
      <c r="C116" s="37"/>
      <c r="E116" s="34"/>
      <c r="F116" s="30"/>
      <c r="G116" s="30"/>
      <c r="H116" s="1"/>
      <c r="I116" s="31"/>
    </row>
    <row r="117" spans="3:9" ht="12.75">
      <c r="C117" s="37"/>
      <c r="E117" s="34"/>
      <c r="F117" s="30"/>
      <c r="G117" s="30"/>
      <c r="H117" s="1"/>
      <c r="I117" s="31"/>
    </row>
    <row r="118" spans="3:9" ht="12.75">
      <c r="C118" s="37"/>
      <c r="E118" s="34"/>
      <c r="F118" s="30"/>
      <c r="G118" s="30"/>
      <c r="H118" s="1"/>
      <c r="I118" s="31"/>
    </row>
    <row r="119" spans="3:9" ht="12.75">
      <c r="C119" s="37"/>
      <c r="E119" s="34"/>
      <c r="F119" s="30"/>
      <c r="G119" s="30"/>
      <c r="H119" s="1"/>
      <c r="I119" s="31"/>
    </row>
    <row r="120" spans="3:9" ht="12.75">
      <c r="C120" s="37"/>
      <c r="E120" s="34"/>
      <c r="F120" s="30"/>
      <c r="G120" s="30"/>
      <c r="H120" s="1"/>
      <c r="I120" s="31"/>
    </row>
    <row r="121" spans="3:9" ht="12.75">
      <c r="C121" s="37"/>
      <c r="E121" s="34"/>
      <c r="F121" s="30"/>
      <c r="G121" s="30"/>
      <c r="H121" s="1"/>
      <c r="I121" s="31"/>
    </row>
    <row r="122" spans="3:9" ht="12.75">
      <c r="C122" s="37"/>
      <c r="E122" s="34"/>
      <c r="F122" s="30"/>
      <c r="G122" s="30"/>
      <c r="H122" s="1"/>
      <c r="I122" s="31"/>
    </row>
    <row r="123" spans="3:9" ht="12.75">
      <c r="C123" s="37"/>
      <c r="E123" s="34"/>
      <c r="F123" s="30"/>
      <c r="G123" s="30"/>
      <c r="H123" s="1"/>
      <c r="I123" s="31"/>
    </row>
    <row r="124" spans="3:9" ht="12.75">
      <c r="C124" s="37"/>
      <c r="E124" s="34"/>
      <c r="F124" s="30"/>
      <c r="G124" s="30"/>
      <c r="H124" s="1"/>
      <c r="I124" s="31"/>
    </row>
    <row r="125" spans="3:9" ht="12.75">
      <c r="C125" s="37"/>
      <c r="E125" s="34"/>
      <c r="F125" s="30"/>
      <c r="G125" s="30"/>
      <c r="H125" s="1"/>
      <c r="I125" s="31"/>
    </row>
    <row r="126" spans="3:9" ht="12.75">
      <c r="C126" s="37"/>
      <c r="E126" s="34"/>
      <c r="F126" s="30"/>
      <c r="G126" s="30"/>
      <c r="H126" s="1"/>
      <c r="I126" s="31"/>
    </row>
    <row r="127" spans="3:9" ht="12.75">
      <c r="C127" s="37"/>
      <c r="E127" s="34"/>
      <c r="F127" s="30"/>
      <c r="G127" s="30"/>
      <c r="H127" s="1"/>
      <c r="I127" s="31"/>
    </row>
    <row r="128" spans="3:9" ht="12.75">
      <c r="C128" s="37"/>
      <c r="E128" s="34"/>
      <c r="F128" s="30"/>
      <c r="G128" s="30"/>
      <c r="H128" s="1"/>
      <c r="I128" s="31"/>
    </row>
    <row r="129" spans="2:9" ht="12.75">
      <c r="B129" s="38"/>
      <c r="C129" s="39"/>
      <c r="D129" s="38"/>
      <c r="E129" s="40"/>
      <c r="F129" s="30"/>
      <c r="G129" s="30"/>
      <c r="H129" s="1"/>
      <c r="I129" s="31"/>
    </row>
    <row r="130" spans="2:9" ht="12.75">
      <c r="B130" s="38"/>
      <c r="C130" s="39"/>
      <c r="D130" s="38"/>
      <c r="E130" s="40"/>
      <c r="F130" s="30"/>
      <c r="G130" s="30"/>
      <c r="H130" s="1"/>
      <c r="I130" s="31"/>
    </row>
    <row r="131" spans="2:9" ht="12.75">
      <c r="B131" s="27"/>
      <c r="C131" s="28"/>
      <c r="D131" s="27"/>
      <c r="E131" s="27"/>
      <c r="F131" s="36"/>
      <c r="G131" s="36"/>
      <c r="H131" s="1"/>
      <c r="I131" s="31"/>
    </row>
    <row r="132" spans="3:9" ht="12.75">
      <c r="C132" s="37"/>
      <c r="F132" s="1"/>
      <c r="G132" s="1"/>
      <c r="H132" s="1"/>
      <c r="I132" s="31"/>
    </row>
    <row r="133" spans="3:9" ht="12.75">
      <c r="C133" s="37"/>
      <c r="F133" s="1"/>
      <c r="G133" s="1"/>
      <c r="H133" s="1"/>
      <c r="I133" s="31"/>
    </row>
    <row r="134" spans="3:9" ht="12.75">
      <c r="C134" s="37"/>
      <c r="F134" s="1"/>
      <c r="G134" s="1"/>
      <c r="H134" s="1"/>
      <c r="I134" s="31"/>
    </row>
    <row r="135" spans="3:9" ht="12.75">
      <c r="C135" s="37"/>
      <c r="F135" s="1"/>
      <c r="G135" s="1"/>
      <c r="H135" s="1"/>
      <c r="I135" s="31"/>
    </row>
    <row r="136" spans="3:9" ht="12.75">
      <c r="C136" s="37"/>
      <c r="F136" s="1"/>
      <c r="G136" s="1"/>
      <c r="H136" s="1"/>
      <c r="I136" s="31"/>
    </row>
    <row r="137" spans="3:9" ht="12.75">
      <c r="C137" s="37"/>
      <c r="F137" s="1"/>
      <c r="G137" s="1"/>
      <c r="H137" s="1"/>
      <c r="I137" s="31"/>
    </row>
    <row r="138" spans="3:9" ht="12.75">
      <c r="C138" s="37"/>
      <c r="F138" s="1"/>
      <c r="G138" s="1"/>
      <c r="H138" s="1"/>
      <c r="I138" s="31"/>
    </row>
    <row r="139" spans="3:9" ht="12.75">
      <c r="C139" s="37"/>
      <c r="F139" s="1"/>
      <c r="G139" s="1"/>
      <c r="H139" s="1"/>
      <c r="I139" s="31"/>
    </row>
    <row r="140" spans="3:9" ht="12.75">
      <c r="C140" s="37"/>
      <c r="F140" s="1"/>
      <c r="G140" s="1"/>
      <c r="H140" s="1"/>
      <c r="I140" s="31"/>
    </row>
    <row r="141" spans="3:9" ht="12.75">
      <c r="C141" s="37"/>
      <c r="F141" s="1"/>
      <c r="G141" s="1"/>
      <c r="H141" s="1"/>
      <c r="I141" s="31"/>
    </row>
    <row r="142" spans="3:9" ht="12.75">
      <c r="C142" s="37"/>
      <c r="F142" s="1"/>
      <c r="G142" s="1"/>
      <c r="H142" s="1"/>
      <c r="I142" s="31"/>
    </row>
    <row r="143" spans="3:9" ht="12.75">
      <c r="C143" s="37"/>
      <c r="F143" s="1"/>
      <c r="G143" s="1"/>
      <c r="H143" s="1"/>
      <c r="I143" s="31"/>
    </row>
    <row r="144" spans="2:9" ht="12.75">
      <c r="B144" s="38"/>
      <c r="C144" s="39"/>
      <c r="D144" s="38"/>
      <c r="E144" s="38"/>
      <c r="F144" s="42"/>
      <c r="G144" s="42"/>
      <c r="H144" s="1"/>
      <c r="I144" s="31"/>
    </row>
    <row r="145" spans="2:9" ht="12.75">
      <c r="B145" s="38"/>
      <c r="C145" s="39"/>
      <c r="D145" s="38"/>
      <c r="E145" s="38"/>
      <c r="F145" s="42"/>
      <c r="G145" s="42"/>
      <c r="H145" s="1"/>
      <c r="I145" s="31"/>
    </row>
    <row r="146" spans="2:9" ht="12.75">
      <c r="B146" s="38"/>
      <c r="C146" s="39"/>
      <c r="D146" s="38"/>
      <c r="E146" s="38"/>
      <c r="F146" s="42"/>
      <c r="G146" s="42"/>
      <c r="H146" s="1"/>
      <c r="I146" s="31"/>
    </row>
    <row r="147" spans="2:9" ht="12.75">
      <c r="B147" s="38"/>
      <c r="C147" s="39"/>
      <c r="D147" s="38"/>
      <c r="E147" s="38"/>
      <c r="F147" s="42"/>
      <c r="G147" s="42"/>
      <c r="H147" s="1"/>
      <c r="I147" s="31"/>
    </row>
    <row r="148" spans="2:9" ht="12.75">
      <c r="B148" s="38"/>
      <c r="C148" s="39"/>
      <c r="D148" s="38"/>
      <c r="E148" s="38"/>
      <c r="F148" s="42"/>
      <c r="G148" s="42"/>
      <c r="H148" s="1"/>
      <c r="I148" s="31"/>
    </row>
    <row r="149" spans="3:9" ht="12.75">
      <c r="C149" s="37"/>
      <c r="F149" s="1"/>
      <c r="G149" s="1"/>
      <c r="H149" s="1"/>
      <c r="I149" s="31"/>
    </row>
    <row r="150" spans="3:9" ht="12.75">
      <c r="C150" s="37"/>
      <c r="F150" s="1"/>
      <c r="G150" s="1"/>
      <c r="H150" s="1"/>
      <c r="I150" s="31"/>
    </row>
    <row r="151" spans="3:9" ht="12.75">
      <c r="C151" s="37"/>
      <c r="F151" s="1"/>
      <c r="G151" s="1"/>
      <c r="H151" s="1"/>
      <c r="I151" s="31"/>
    </row>
    <row r="152" spans="3:9" ht="12.75">
      <c r="C152" s="37"/>
      <c r="F152" s="1"/>
      <c r="G152" s="1"/>
      <c r="H152" s="1"/>
      <c r="I152" s="31"/>
    </row>
    <row r="153" spans="3:9" ht="12.75">
      <c r="C153" s="37"/>
      <c r="F153" s="1"/>
      <c r="G153" s="1"/>
      <c r="H153" s="1"/>
      <c r="I153" s="31"/>
    </row>
    <row r="154" spans="3:9" ht="12.75">
      <c r="C154" s="37"/>
      <c r="F154" s="1"/>
      <c r="G154" s="1"/>
      <c r="H154" s="1"/>
      <c r="I154" s="31"/>
    </row>
    <row r="155" spans="3:9" ht="12.75">
      <c r="C155" s="37"/>
      <c r="F155" s="1"/>
      <c r="G155" s="1"/>
      <c r="H155" s="1"/>
      <c r="I155" s="31"/>
    </row>
    <row r="156" spans="3:9" ht="12.75">
      <c r="C156" s="37"/>
      <c r="F156" s="1"/>
      <c r="G156" s="1"/>
      <c r="H156" s="1"/>
      <c r="I156" s="31"/>
    </row>
    <row r="157" spans="3:9" ht="12.75">
      <c r="C157" s="37"/>
      <c r="F157" s="1"/>
      <c r="G157" s="1"/>
      <c r="H157" s="1"/>
      <c r="I157" s="31"/>
    </row>
    <row r="158" spans="3:9" ht="12.75">
      <c r="C158" s="37"/>
      <c r="F158" s="1"/>
      <c r="G158" s="1"/>
      <c r="H158" s="1"/>
      <c r="I158" s="31"/>
    </row>
    <row r="159" spans="3:9" ht="12.75">
      <c r="C159" s="37"/>
      <c r="F159" s="1"/>
      <c r="G159" s="1"/>
      <c r="H159" s="1"/>
      <c r="I159" s="31"/>
    </row>
    <row r="160" spans="3:9" ht="12.75">
      <c r="C160" s="37"/>
      <c r="F160" s="1"/>
      <c r="G160" s="1"/>
      <c r="H160" s="1"/>
      <c r="I160" s="31"/>
    </row>
    <row r="161" spans="3:9" ht="12.75">
      <c r="C161" s="37"/>
      <c r="F161" s="1"/>
      <c r="G161" s="1"/>
      <c r="H161" s="1"/>
      <c r="I161" s="1"/>
    </row>
    <row r="162" spans="3:9" ht="12.75">
      <c r="C162" s="39"/>
      <c r="D162" s="38"/>
      <c r="F162" s="1"/>
      <c r="G162" s="1"/>
      <c r="H162" s="1"/>
      <c r="I162" s="1"/>
    </row>
    <row r="163" spans="3:9" ht="12.75">
      <c r="C163" s="37"/>
      <c r="F163" s="1"/>
      <c r="G163" s="1"/>
      <c r="H163" s="1"/>
      <c r="I163" s="1"/>
    </row>
    <row r="164" spans="3:9" ht="12.75">
      <c r="C164" s="37"/>
      <c r="F164" s="1"/>
      <c r="G164" s="1"/>
      <c r="H164" s="1"/>
      <c r="I164" s="1"/>
    </row>
    <row r="165" spans="3:9" ht="12.75">
      <c r="C165" s="37"/>
      <c r="F165" s="1"/>
      <c r="G165" s="1"/>
      <c r="H165" s="1"/>
      <c r="I165" s="1"/>
    </row>
    <row r="166" spans="3:9" ht="12.75">
      <c r="C166" s="37"/>
      <c r="F166" s="1"/>
      <c r="G166" s="1"/>
      <c r="H166" s="1"/>
      <c r="I166" s="1"/>
    </row>
    <row r="167" spans="3:9" ht="12.75">
      <c r="C167" s="37"/>
      <c r="F167" s="1"/>
      <c r="G167" s="1"/>
      <c r="H167" s="1"/>
      <c r="I167" s="1"/>
    </row>
    <row r="168" spans="3:9" ht="12.75">
      <c r="C168" s="37"/>
      <c r="F168" s="1"/>
      <c r="G168" s="1"/>
      <c r="H168" s="1"/>
      <c r="I168" s="1"/>
    </row>
    <row r="169" spans="3:9" ht="12.75">
      <c r="C169" s="37"/>
      <c r="F169" s="1"/>
      <c r="G169" s="1"/>
      <c r="H169" s="1"/>
      <c r="I169" s="1"/>
    </row>
    <row r="170" spans="3:9" ht="12.75">
      <c r="C170" s="37"/>
      <c r="F170" s="1"/>
      <c r="G170" s="1"/>
      <c r="H170" s="1"/>
      <c r="I170" s="1"/>
    </row>
    <row r="171" spans="3:9" ht="12.75">
      <c r="C171" s="37"/>
      <c r="F171" s="1"/>
      <c r="G171" s="1"/>
      <c r="H171" s="1"/>
      <c r="I171" s="1"/>
    </row>
    <row r="172" spans="3:9" ht="12.75">
      <c r="C172" s="37"/>
      <c r="F172" s="1"/>
      <c r="G172" s="1"/>
      <c r="H172" s="1"/>
      <c r="I172" s="1"/>
    </row>
    <row r="173" spans="3:9" ht="12.75">
      <c r="C173" s="37"/>
      <c r="F173" s="1"/>
      <c r="G173" s="1"/>
      <c r="H173" s="1"/>
      <c r="I173" s="1"/>
    </row>
    <row r="174" spans="3:9" ht="12.75">
      <c r="C174" s="37"/>
      <c r="F174" s="1"/>
      <c r="G174" s="1"/>
      <c r="H174" s="1"/>
      <c r="I174" s="1"/>
    </row>
    <row r="175" spans="3:9" ht="12.75">
      <c r="C175" s="37"/>
      <c r="F175" s="1"/>
      <c r="G175" s="1"/>
      <c r="H175" s="1"/>
      <c r="I175" s="1"/>
    </row>
    <row r="176" spans="3:9" ht="12.75">
      <c r="C176" s="37"/>
      <c r="F176" s="1"/>
      <c r="G176" s="1"/>
      <c r="H176" s="1"/>
      <c r="I176" s="1"/>
    </row>
    <row r="177" spans="3:9" ht="12.75">
      <c r="C177" s="37"/>
      <c r="F177" s="1"/>
      <c r="G177" s="1"/>
      <c r="H177" s="1"/>
      <c r="I177" s="1"/>
    </row>
    <row r="178" spans="3:9" ht="12.75">
      <c r="C178" s="37"/>
      <c r="F178" s="1"/>
      <c r="G178" s="1"/>
      <c r="H178" s="1"/>
      <c r="I178" s="1"/>
    </row>
    <row r="179" spans="3:9" ht="12.75">
      <c r="C179" s="37"/>
      <c r="F179" s="1"/>
      <c r="G179" s="1"/>
      <c r="H179" s="1"/>
      <c r="I179" s="1"/>
    </row>
    <row r="180" spans="3:9" ht="12.75">
      <c r="C180" s="37"/>
      <c r="F180" s="1"/>
      <c r="G180" s="1"/>
      <c r="H180" s="1"/>
      <c r="I180" s="1"/>
    </row>
    <row r="181" spans="3:9" ht="12.75">
      <c r="C181" s="37"/>
      <c r="F181" s="1"/>
      <c r="G181" s="1"/>
      <c r="H181" s="1"/>
      <c r="I181" s="1"/>
    </row>
    <row r="182" spans="3:9" ht="12.75">
      <c r="C182" s="37"/>
      <c r="F182" s="1"/>
      <c r="G182" s="1"/>
      <c r="H182" s="1"/>
      <c r="I182" s="1"/>
    </row>
    <row r="183" spans="3:9" ht="12.75">
      <c r="C183" s="37"/>
      <c r="F183" s="1"/>
      <c r="G183" s="1"/>
      <c r="H183" s="1"/>
      <c r="I183" s="1"/>
    </row>
    <row r="184" spans="3:9" ht="12.75">
      <c r="C184" s="37"/>
      <c r="F184" s="1"/>
      <c r="G184" s="1"/>
      <c r="H184" s="1"/>
      <c r="I184" s="1"/>
    </row>
    <row r="185" spans="3:9" ht="12.75">
      <c r="C185" s="37"/>
      <c r="F185" s="1"/>
      <c r="G185" s="1"/>
      <c r="H185" s="1"/>
      <c r="I185" s="1"/>
    </row>
    <row r="186" spans="3:9" ht="12.75">
      <c r="C186" s="37"/>
      <c r="F186" s="1"/>
      <c r="G186" s="1"/>
      <c r="H186" s="1"/>
      <c r="I186" s="1"/>
    </row>
    <row r="187" spans="3:9" ht="12.75">
      <c r="C187" s="37"/>
      <c r="F187" s="1"/>
      <c r="G187" s="1"/>
      <c r="H187" s="1"/>
      <c r="I187" s="1"/>
    </row>
    <row r="188" spans="3:9" ht="12.75">
      <c r="C188" s="37"/>
      <c r="F188" s="1"/>
      <c r="G188" s="1"/>
      <c r="H188" s="1"/>
      <c r="I188" s="1"/>
    </row>
    <row r="189" spans="3:9" ht="12.75">
      <c r="C189" s="37"/>
      <c r="F189" s="1"/>
      <c r="G189" s="1"/>
      <c r="H189" s="1"/>
      <c r="I189" s="1"/>
    </row>
    <row r="190" spans="3:9" ht="12.75">
      <c r="C190" s="37"/>
      <c r="F190" s="1"/>
      <c r="G190" s="1"/>
      <c r="H190" s="1"/>
      <c r="I190" s="1"/>
    </row>
    <row r="191" spans="3:9" ht="12.75">
      <c r="C191" s="37"/>
      <c r="F191" s="1"/>
      <c r="G191" s="1"/>
      <c r="H191" s="1"/>
      <c r="I191" s="1"/>
    </row>
    <row r="192" spans="3:9" ht="12.75">
      <c r="C192" s="37"/>
      <c r="F192" s="1"/>
      <c r="G192" s="1"/>
      <c r="H192" s="1"/>
      <c r="I192" s="1"/>
    </row>
    <row r="193" spans="3:9" ht="12.75">
      <c r="C193" s="37"/>
      <c r="F193" s="1"/>
      <c r="G193" s="1"/>
      <c r="H193" s="1"/>
      <c r="I193" s="1"/>
    </row>
    <row r="194" spans="3:9" ht="12.75">
      <c r="C194" s="37"/>
      <c r="F194" s="1"/>
      <c r="G194" s="1"/>
      <c r="H194" s="1"/>
      <c r="I194" s="1"/>
    </row>
    <row r="195" spans="3:9" ht="12.75">
      <c r="C195" s="37"/>
      <c r="F195" s="1"/>
      <c r="G195" s="1"/>
      <c r="H195" s="1"/>
      <c r="I195" s="1"/>
    </row>
    <row r="196" spans="3:9" ht="12.75">
      <c r="C196" s="37"/>
      <c r="F196" s="1"/>
      <c r="G196" s="1"/>
      <c r="H196" s="1"/>
      <c r="I196" s="1"/>
    </row>
    <row r="197" spans="3:9" ht="12.75">
      <c r="C197" s="37"/>
      <c r="F197" s="1"/>
      <c r="G197" s="1"/>
      <c r="H197" s="1"/>
      <c r="I197" s="1"/>
    </row>
    <row r="198" spans="3:9" ht="12.75">
      <c r="C198" s="37"/>
      <c r="F198" s="1"/>
      <c r="G198" s="1"/>
      <c r="H198" s="1"/>
      <c r="I198" s="1"/>
    </row>
    <row r="199" spans="3:9" ht="12.75">
      <c r="C199" s="37"/>
      <c r="F199" s="1"/>
      <c r="G199" s="1"/>
      <c r="H199" s="1"/>
      <c r="I199" s="1"/>
    </row>
    <row r="200" spans="3:9" ht="12.75">
      <c r="C200" s="37"/>
      <c r="F200" s="1"/>
      <c r="G200" s="1"/>
      <c r="H200" s="1"/>
      <c r="I200" s="1"/>
    </row>
    <row r="201" spans="3:9" ht="12.75">
      <c r="C201" s="37"/>
      <c r="F201" s="1"/>
      <c r="G201" s="1"/>
      <c r="H201" s="1"/>
      <c r="I201" s="1"/>
    </row>
    <row r="202" spans="3:9" ht="12.75">
      <c r="C202" s="37"/>
      <c r="F202" s="1"/>
      <c r="G202" s="1"/>
      <c r="H202" s="1"/>
      <c r="I202" s="1"/>
    </row>
    <row r="203" spans="3:9" ht="12.75">
      <c r="C203" s="37"/>
      <c r="F203" s="1"/>
      <c r="G203" s="1"/>
      <c r="H203" s="1"/>
      <c r="I203" s="1"/>
    </row>
    <row r="204" spans="3:9" ht="12.75">
      <c r="C204" s="37"/>
      <c r="F204" s="1"/>
      <c r="G204" s="1"/>
      <c r="H204" s="1"/>
      <c r="I204" s="1"/>
    </row>
    <row r="205" spans="3:9" ht="12.75">
      <c r="C205" s="37"/>
      <c r="F205" s="1"/>
      <c r="G205" s="1"/>
      <c r="H205" s="1"/>
      <c r="I205" s="1"/>
    </row>
    <row r="206" spans="3:9" ht="12.75">
      <c r="C206" s="37"/>
      <c r="F206" s="1"/>
      <c r="G206" s="1"/>
      <c r="H206" s="1"/>
      <c r="I206" s="1"/>
    </row>
    <row r="207" spans="3:9" ht="12.75">
      <c r="C207" s="37"/>
      <c r="F207" s="1"/>
      <c r="G207" s="1"/>
      <c r="H207" s="1"/>
      <c r="I207" s="1"/>
    </row>
    <row r="208" spans="3:9" ht="12.75">
      <c r="C208" s="37"/>
      <c r="F208" s="1"/>
      <c r="G208" s="1"/>
      <c r="H208" s="1"/>
      <c r="I208" s="1"/>
    </row>
    <row r="209" spans="3:9" ht="12.75">
      <c r="C209" s="37"/>
      <c r="F209" s="1"/>
      <c r="G209" s="1"/>
      <c r="H209" s="1"/>
      <c r="I209" s="1"/>
    </row>
    <row r="210" spans="3:9" ht="12.75">
      <c r="C210" s="37"/>
      <c r="F210" s="1"/>
      <c r="G210" s="1"/>
      <c r="H210" s="1"/>
      <c r="I210" s="1"/>
    </row>
    <row r="211" spans="3:9" ht="12.75">
      <c r="C211" s="37"/>
      <c r="F211" s="1"/>
      <c r="G211" s="1"/>
      <c r="H211" s="1"/>
      <c r="I211" s="1"/>
    </row>
    <row r="212" spans="3:9" ht="12.75">
      <c r="C212" s="37"/>
      <c r="F212" s="1"/>
      <c r="G212" s="1"/>
      <c r="H212" s="1"/>
      <c r="I212" s="1"/>
    </row>
    <row r="213" spans="3:9" ht="12.75">
      <c r="C213" s="37"/>
      <c r="F213" s="1"/>
      <c r="G213" s="1"/>
      <c r="H213" s="1"/>
      <c r="I213" s="1"/>
    </row>
    <row r="214" spans="3:9" ht="12.75">
      <c r="C214" s="37"/>
      <c r="F214" s="1"/>
      <c r="G214" s="1"/>
      <c r="H214" s="1"/>
      <c r="I214" s="1"/>
    </row>
    <row r="215" spans="3:9" ht="12.75">
      <c r="C215" s="37"/>
      <c r="F215" s="1"/>
      <c r="G215" s="1"/>
      <c r="H215" s="1"/>
      <c r="I215" s="1"/>
    </row>
    <row r="216" spans="3:9" ht="12.75">
      <c r="C216" s="37"/>
      <c r="F216" s="1"/>
      <c r="G216" s="1"/>
      <c r="H216" s="1"/>
      <c r="I216" s="1"/>
    </row>
    <row r="217" spans="3:9" ht="12.75">
      <c r="C217" s="37"/>
      <c r="F217" s="1"/>
      <c r="G217" s="1"/>
      <c r="H217" s="1"/>
      <c r="I217" s="1"/>
    </row>
    <row r="218" spans="3:9" ht="12.75">
      <c r="C218" s="37"/>
      <c r="F218" s="1"/>
      <c r="G218" s="1"/>
      <c r="H218" s="1"/>
      <c r="I218" s="1"/>
    </row>
    <row r="219" spans="3:9" ht="12.75">
      <c r="C219" s="37"/>
      <c r="F219" s="1"/>
      <c r="G219" s="1"/>
      <c r="H219" s="1"/>
      <c r="I219" s="1"/>
    </row>
    <row r="220" spans="3:9" ht="12.75">
      <c r="C220" s="37"/>
      <c r="F220" s="1"/>
      <c r="G220" s="1"/>
      <c r="H220" s="1"/>
      <c r="I220" s="1"/>
    </row>
    <row r="221" spans="3:9" ht="12.75">
      <c r="C221" s="37"/>
      <c r="F221" s="1"/>
      <c r="G221" s="1"/>
      <c r="H221" s="1"/>
      <c r="I221" s="1"/>
    </row>
    <row r="222" spans="3:9" ht="12.75">
      <c r="C222" s="37"/>
      <c r="F222" s="1"/>
      <c r="G222" s="1"/>
      <c r="H222" s="1"/>
      <c r="I222" s="1"/>
    </row>
    <row r="223" spans="3:9" ht="12.75">
      <c r="C223" s="37"/>
      <c r="F223" s="1"/>
      <c r="G223" s="1"/>
      <c r="H223" s="1"/>
      <c r="I223" s="1"/>
    </row>
    <row r="224" spans="3:9" ht="12.75">
      <c r="C224" s="37"/>
      <c r="F224" s="1"/>
      <c r="G224" s="1"/>
      <c r="H224" s="1"/>
      <c r="I224" s="1"/>
    </row>
    <row r="225" spans="3:9" ht="12.75">
      <c r="C225" s="37"/>
      <c r="F225" s="1"/>
      <c r="G225" s="1"/>
      <c r="H225" s="1"/>
      <c r="I225" s="1"/>
    </row>
    <row r="226" spans="3:9" ht="12.75">
      <c r="C226" s="37"/>
      <c r="F226" s="1"/>
      <c r="G226" s="1"/>
      <c r="H226" s="1"/>
      <c r="I226" s="1"/>
    </row>
    <row r="227" spans="3:9" ht="12.75">
      <c r="C227" s="37"/>
      <c r="F227" s="1"/>
      <c r="G227" s="1"/>
      <c r="H227" s="1"/>
      <c r="I227" s="1"/>
    </row>
    <row r="228" spans="3:9" ht="12.75">
      <c r="C228" s="37"/>
      <c r="F228" s="1"/>
      <c r="G228" s="1"/>
      <c r="H228" s="1"/>
      <c r="I228" s="1"/>
    </row>
    <row r="229" spans="3:9" ht="12.75">
      <c r="C229" s="37"/>
      <c r="F229" s="1"/>
      <c r="G229" s="1"/>
      <c r="H229" s="1"/>
      <c r="I229" s="1"/>
    </row>
    <row r="230" spans="3:9" ht="12.75">
      <c r="C230" s="37"/>
      <c r="F230" s="1"/>
      <c r="G230" s="1"/>
      <c r="H230" s="1"/>
      <c r="I230" s="1"/>
    </row>
    <row r="231" spans="3:9" ht="12.75">
      <c r="C231" s="37"/>
      <c r="F231" s="1"/>
      <c r="G231" s="1"/>
      <c r="H231" s="1"/>
      <c r="I231" s="1"/>
    </row>
    <row r="232" spans="3:9" ht="12.75">
      <c r="C232" s="37"/>
      <c r="F232" s="1"/>
      <c r="G232" s="1"/>
      <c r="H232" s="1"/>
      <c r="I232" s="1"/>
    </row>
    <row r="233" spans="3:9" ht="12.75">
      <c r="C233" s="37"/>
      <c r="F233" s="1"/>
      <c r="G233" s="1"/>
      <c r="H233" s="1"/>
      <c r="I233" s="1"/>
    </row>
    <row r="234" spans="3:9" ht="12.75">
      <c r="C234" s="37"/>
      <c r="F234" s="1"/>
      <c r="G234" s="1"/>
      <c r="H234" s="1"/>
      <c r="I234" s="1"/>
    </row>
    <row r="235" spans="3:9" ht="12.75">
      <c r="C235" s="37"/>
      <c r="F235" s="1"/>
      <c r="G235" s="1"/>
      <c r="H235" s="1"/>
      <c r="I235" s="1"/>
    </row>
    <row r="236" spans="3:9" ht="12.75">
      <c r="C236" s="37"/>
      <c r="F236" s="1"/>
      <c r="G236" s="1"/>
      <c r="H236" s="1"/>
      <c r="I236" s="1"/>
    </row>
    <row r="237" spans="3:9" ht="12.75">
      <c r="C237" s="37"/>
      <c r="F237" s="1"/>
      <c r="G237" s="1"/>
      <c r="H237" s="1"/>
      <c r="I237" s="1"/>
    </row>
    <row r="238" spans="3:9" ht="12.75">
      <c r="C238" s="37"/>
      <c r="F238" s="1"/>
      <c r="G238" s="1"/>
      <c r="H238" s="1"/>
      <c r="I238" s="1"/>
    </row>
    <row r="239" spans="3:9" ht="12.75">
      <c r="C239" s="37"/>
      <c r="F239" s="1"/>
      <c r="G239" s="1"/>
      <c r="H239" s="1"/>
      <c r="I239" s="1"/>
    </row>
    <row r="240" spans="3:9" ht="12.75">
      <c r="C240" s="37"/>
      <c r="F240" s="1"/>
      <c r="G240" s="1"/>
      <c r="H240" s="1"/>
      <c r="I240" s="1"/>
    </row>
    <row r="241" spans="3:9" ht="12.75">
      <c r="C241" s="37"/>
      <c r="F241" s="1"/>
      <c r="G241" s="1"/>
      <c r="H241" s="1"/>
      <c r="I241" s="1"/>
    </row>
    <row r="242" spans="3:9" ht="12.75">
      <c r="C242" s="37"/>
      <c r="F242" s="1"/>
      <c r="G242" s="1"/>
      <c r="H242" s="1"/>
      <c r="I242" s="1"/>
    </row>
    <row r="243" spans="3:9" ht="12.75">
      <c r="C243" s="37"/>
      <c r="F243" s="1"/>
      <c r="G243" s="1"/>
      <c r="H243" s="1"/>
      <c r="I243" s="1"/>
    </row>
    <row r="244" spans="3:9" ht="12.75">
      <c r="C244" s="37"/>
      <c r="F244" s="1"/>
      <c r="G244" s="1"/>
      <c r="H244" s="1"/>
      <c r="I244" s="1"/>
    </row>
    <row r="245" spans="3:9" ht="12.75">
      <c r="C245" s="37"/>
      <c r="F245" s="1"/>
      <c r="G245" s="1"/>
      <c r="H245" s="1"/>
      <c r="I245" s="1"/>
    </row>
    <row r="246" spans="3:9" ht="12.75">
      <c r="C246" s="37"/>
      <c r="F246" s="1"/>
      <c r="G246" s="1"/>
      <c r="H246" s="1"/>
      <c r="I246" s="1"/>
    </row>
    <row r="247" spans="3:9" ht="12.75">
      <c r="C247" s="37"/>
      <c r="F247" s="1"/>
      <c r="G247" s="1"/>
      <c r="H247" s="1"/>
      <c r="I247" s="1"/>
    </row>
    <row r="248" spans="3:9" ht="12.75">
      <c r="C248" s="37"/>
      <c r="F248" s="1"/>
      <c r="G248" s="1"/>
      <c r="H248" s="1"/>
      <c r="I248" s="1"/>
    </row>
    <row r="249" spans="3:9" ht="12.75">
      <c r="C249" s="37"/>
      <c r="F249" s="1"/>
      <c r="G249" s="1"/>
      <c r="H249" s="1"/>
      <c r="I249" s="1"/>
    </row>
    <row r="250" spans="3:9" ht="12.75">
      <c r="C250" s="37"/>
      <c r="F250" s="1"/>
      <c r="G250" s="1"/>
      <c r="H250" s="1"/>
      <c r="I250" s="1"/>
    </row>
    <row r="251" spans="3:9" ht="12.75">
      <c r="C251" s="37"/>
      <c r="F251" s="1"/>
      <c r="G251" s="1"/>
      <c r="H251" s="1"/>
      <c r="I251" s="1"/>
    </row>
    <row r="252" spans="3:9" ht="12.75">
      <c r="C252" s="37"/>
      <c r="F252" s="1"/>
      <c r="G252" s="1"/>
      <c r="H252" s="1"/>
      <c r="I252" s="1"/>
    </row>
    <row r="253" spans="3:9" ht="12.75">
      <c r="C253" s="37"/>
      <c r="F253" s="1"/>
      <c r="G253" s="1"/>
      <c r="H253" s="1"/>
      <c r="I253" s="1"/>
    </row>
    <row r="254" spans="3:9" ht="12.75">
      <c r="C254" s="37"/>
      <c r="F254" s="1"/>
      <c r="G254" s="1"/>
      <c r="H254" s="1"/>
      <c r="I254" s="1"/>
    </row>
    <row r="255" spans="3:9" ht="12.75">
      <c r="C255" s="37"/>
      <c r="F255" s="1"/>
      <c r="G255" s="1"/>
      <c r="H255" s="1"/>
      <c r="I255" s="1"/>
    </row>
    <row r="256" spans="3:9" ht="12.75">
      <c r="C256" s="37"/>
      <c r="F256" s="1"/>
      <c r="G256" s="1"/>
      <c r="H256" s="1"/>
      <c r="I256" s="1"/>
    </row>
    <row r="257" spans="3:9" ht="12.75">
      <c r="C257" s="37"/>
      <c r="F257" s="1"/>
      <c r="G257" s="1"/>
      <c r="H257" s="1"/>
      <c r="I257" s="1"/>
    </row>
    <row r="258" spans="3:9" ht="12.75">
      <c r="C258" s="37"/>
      <c r="F258" s="1"/>
      <c r="G258" s="1"/>
      <c r="H258" s="1"/>
      <c r="I258" s="1"/>
    </row>
    <row r="259" spans="3:9" ht="12.75">
      <c r="C259" s="37"/>
      <c r="F259" s="1"/>
      <c r="G259" s="1"/>
      <c r="H259" s="1"/>
      <c r="I259" s="1"/>
    </row>
    <row r="260" spans="3:9" ht="12.75">
      <c r="C260" s="37"/>
      <c r="F260" s="1"/>
      <c r="G260" s="1"/>
      <c r="H260" s="1"/>
      <c r="I260" s="1"/>
    </row>
    <row r="261" spans="6:9" ht="12.75">
      <c r="F261" s="1"/>
      <c r="G261" s="1"/>
      <c r="H261" s="1"/>
      <c r="I261" s="1"/>
    </row>
    <row r="262" spans="6:9" ht="12.75">
      <c r="F262" s="1"/>
      <c r="G262" s="1"/>
      <c r="H262" s="1"/>
      <c r="I262" s="1"/>
    </row>
    <row r="263" spans="6:9" ht="12.75">
      <c r="F263" s="1"/>
      <c r="G263" s="1"/>
      <c r="H263" s="1"/>
      <c r="I263" s="1"/>
    </row>
    <row r="264" spans="6:9" ht="12.75">
      <c r="F264" s="1"/>
      <c r="G264" s="1"/>
      <c r="H264" s="1"/>
      <c r="I264" s="1"/>
    </row>
    <row r="265" spans="6:9" ht="12.75">
      <c r="F265" s="1"/>
      <c r="G265" s="1"/>
      <c r="H265" s="1"/>
      <c r="I265" s="1"/>
    </row>
    <row r="266" spans="6:9" ht="12.75">
      <c r="F266" s="1"/>
      <c r="G266" s="1"/>
      <c r="H266" s="1"/>
      <c r="I266" s="1"/>
    </row>
    <row r="267" spans="6:9" ht="12.75">
      <c r="F267" s="1"/>
      <c r="G267" s="1"/>
      <c r="H267" s="1"/>
      <c r="I267" s="1"/>
    </row>
    <row r="268" spans="6:9" ht="12.75">
      <c r="F268" s="1"/>
      <c r="G268" s="1"/>
      <c r="H268" s="1"/>
      <c r="I268" s="1"/>
    </row>
    <row r="269" spans="6:9" ht="12.75">
      <c r="F269" s="1"/>
      <c r="G269" s="1"/>
      <c r="H269" s="1"/>
      <c r="I269" s="1"/>
    </row>
    <row r="270" spans="6:9" ht="12.75">
      <c r="F270" s="1"/>
      <c r="G270" s="1"/>
      <c r="H270" s="1"/>
      <c r="I270" s="1"/>
    </row>
    <row r="271" spans="6:9" ht="12.75">
      <c r="F271" s="1"/>
      <c r="G271" s="1"/>
      <c r="H271" s="1"/>
      <c r="I271" s="1"/>
    </row>
    <row r="272" spans="6:9" ht="12.75">
      <c r="F272" s="1"/>
      <c r="G272" s="1"/>
      <c r="H272" s="1"/>
      <c r="I272" s="1"/>
    </row>
    <row r="273" spans="6:9" ht="12.75">
      <c r="F273" s="1"/>
      <c r="G273" s="1"/>
      <c r="H273" s="1"/>
      <c r="I273" s="1"/>
    </row>
    <row r="274" spans="6:9" ht="12.75">
      <c r="F274" s="1"/>
      <c r="G274" s="1"/>
      <c r="H274" s="1"/>
      <c r="I274" s="1"/>
    </row>
    <row r="275" spans="6:9" ht="12.75">
      <c r="F275" s="1"/>
      <c r="G275" s="1"/>
      <c r="H275" s="1"/>
      <c r="I275" s="1"/>
    </row>
    <row r="276" spans="6:9" ht="12.75">
      <c r="F276" s="1"/>
      <c r="G276" s="1"/>
      <c r="H276" s="1"/>
      <c r="I276" s="1"/>
    </row>
    <row r="277" spans="6:9" ht="12.75">
      <c r="F277" s="1"/>
      <c r="G277" s="1"/>
      <c r="H277" s="1"/>
      <c r="I277" s="1"/>
    </row>
    <row r="278" spans="6:9" ht="12.75">
      <c r="F278" s="1"/>
      <c r="G278" s="1"/>
      <c r="H278" s="1"/>
      <c r="I278" s="1"/>
    </row>
    <row r="279" spans="6:9" ht="12.75">
      <c r="F279" s="1"/>
      <c r="G279" s="1"/>
      <c r="H279" s="1"/>
      <c r="I279" s="1"/>
    </row>
    <row r="280" spans="6:9" ht="12.75">
      <c r="F280" s="1"/>
      <c r="G280" s="1"/>
      <c r="H280" s="1"/>
      <c r="I280" s="1"/>
    </row>
    <row r="281" spans="6:9" ht="12.75">
      <c r="F281" s="1"/>
      <c r="G281" s="1"/>
      <c r="H281" s="1"/>
      <c r="I281" s="1"/>
    </row>
    <row r="282" spans="6:9" ht="12.75">
      <c r="F282" s="1"/>
      <c r="G282" s="1"/>
      <c r="H282" s="1"/>
      <c r="I282" s="1"/>
    </row>
    <row r="283" spans="6:9" ht="12.75">
      <c r="F283" s="1"/>
      <c r="G283" s="1"/>
      <c r="H283" s="1"/>
      <c r="I283" s="1"/>
    </row>
    <row r="284" spans="6:9" ht="12.75">
      <c r="F284" s="1"/>
      <c r="G284" s="1"/>
      <c r="H284" s="1"/>
      <c r="I284" s="1"/>
    </row>
    <row r="285" spans="6:9" ht="12.75">
      <c r="F285" s="1"/>
      <c r="G285" s="1"/>
      <c r="H285" s="1"/>
      <c r="I285" s="1"/>
    </row>
    <row r="286" spans="6:9" ht="12.75">
      <c r="F286" s="1"/>
      <c r="G286" s="1"/>
      <c r="H286" s="1"/>
      <c r="I286" s="1"/>
    </row>
    <row r="287" spans="6:9" ht="12.75">
      <c r="F287" s="1"/>
      <c r="G287" s="1"/>
      <c r="H287" s="1"/>
      <c r="I287" s="1"/>
    </row>
    <row r="288" spans="6:9" ht="12.75">
      <c r="F288" s="1"/>
      <c r="G288" s="1"/>
      <c r="H288" s="1"/>
      <c r="I288" s="1"/>
    </row>
    <row r="289" spans="6:9" ht="12.75">
      <c r="F289" s="1"/>
      <c r="G289" s="1"/>
      <c r="H289" s="1"/>
      <c r="I289" s="1"/>
    </row>
    <row r="290" spans="6:9" ht="12.75">
      <c r="F290" s="1"/>
      <c r="G290" s="1"/>
      <c r="H290" s="1"/>
      <c r="I290" s="1"/>
    </row>
    <row r="291" spans="6:9" ht="12.75">
      <c r="F291" s="1"/>
      <c r="G291" s="1"/>
      <c r="H291" s="1"/>
      <c r="I291" s="1"/>
    </row>
    <row r="292" spans="6:9" ht="12.75">
      <c r="F292" s="1"/>
      <c r="G292" s="1"/>
      <c r="H292" s="1"/>
      <c r="I292" s="1"/>
    </row>
    <row r="293" spans="6:9" ht="12.75">
      <c r="F293" s="1"/>
      <c r="G293" s="1"/>
      <c r="H293" s="1"/>
      <c r="I293" s="1"/>
    </row>
    <row r="294" spans="6:9" ht="12.75">
      <c r="F294" s="1"/>
      <c r="G294" s="1"/>
      <c r="H294" s="1"/>
      <c r="I294" s="1"/>
    </row>
    <row r="295" spans="6:9" ht="12.75">
      <c r="F295" s="1"/>
      <c r="G295" s="1"/>
      <c r="H295" s="1"/>
      <c r="I295" s="1"/>
    </row>
    <row r="296" spans="6:9" ht="12.75">
      <c r="F296" s="1"/>
      <c r="G296" s="1"/>
      <c r="H296" s="1"/>
      <c r="I296" s="1"/>
    </row>
    <row r="297" spans="6:9" ht="12.75">
      <c r="F297" s="1"/>
      <c r="G297" s="1"/>
      <c r="H297" s="1"/>
      <c r="I297" s="1"/>
    </row>
    <row r="298" spans="6:9" ht="12.75">
      <c r="F298" s="1"/>
      <c r="G298" s="1"/>
      <c r="H298" s="1"/>
      <c r="I298" s="1"/>
    </row>
    <row r="299" spans="6:9" ht="12.75">
      <c r="F299" s="1"/>
      <c r="G299" s="1"/>
      <c r="H299" s="1"/>
      <c r="I299" s="1"/>
    </row>
    <row r="300" spans="6:9" ht="12.75">
      <c r="F300" s="1"/>
      <c r="G300" s="1"/>
      <c r="H300" s="1"/>
      <c r="I300" s="1"/>
    </row>
    <row r="301" spans="6:9" ht="12.75">
      <c r="F301" s="1"/>
      <c r="G301" s="1"/>
      <c r="H301" s="1"/>
      <c r="I301" s="1"/>
    </row>
    <row r="302" spans="6:9" ht="12.75">
      <c r="F302" s="1"/>
      <c r="G302" s="1"/>
      <c r="H302" s="1"/>
      <c r="I302" s="1"/>
    </row>
    <row r="303" spans="6:9" ht="12.75">
      <c r="F303" s="1"/>
      <c r="G303" s="1"/>
      <c r="H303" s="1"/>
      <c r="I303" s="1"/>
    </row>
    <row r="304" spans="6:9" ht="12.75">
      <c r="F304" s="1"/>
      <c r="G304" s="1"/>
      <c r="H304" s="1"/>
      <c r="I304" s="1"/>
    </row>
    <row r="305" spans="6:9" ht="12.75">
      <c r="F305" s="1"/>
      <c r="G305" s="1"/>
      <c r="H305" s="1"/>
      <c r="I305" s="1"/>
    </row>
    <row r="306" spans="6:9" ht="12.75">
      <c r="F306" s="1"/>
      <c r="G306" s="1"/>
      <c r="H306" s="1"/>
      <c r="I306" s="1"/>
    </row>
    <row r="307" spans="6:9" ht="12.75">
      <c r="F307" s="1"/>
      <c r="G307" s="1"/>
      <c r="H307" s="1"/>
      <c r="I307" s="1"/>
    </row>
    <row r="308" spans="6:9" ht="12.75">
      <c r="F308" s="1"/>
      <c r="G308" s="1"/>
      <c r="H308" s="1"/>
      <c r="I308" s="1"/>
    </row>
    <row r="309" spans="6:9" ht="12.75">
      <c r="F309" s="1"/>
      <c r="G309" s="1"/>
      <c r="H309" s="1"/>
      <c r="I309" s="1"/>
    </row>
    <row r="310" spans="6:9" ht="12.75">
      <c r="F310" s="1"/>
      <c r="G310" s="1"/>
      <c r="H310" s="1"/>
      <c r="I310" s="1"/>
    </row>
    <row r="311" spans="6:9" ht="12.75">
      <c r="F311" s="1"/>
      <c r="G311" s="1"/>
      <c r="H311" s="1"/>
      <c r="I311" s="1"/>
    </row>
    <row r="312" spans="6:9" ht="12.75">
      <c r="F312" s="1"/>
      <c r="G312" s="1"/>
      <c r="H312" s="1"/>
      <c r="I312" s="1"/>
    </row>
    <row r="313" spans="6:9" ht="12.75">
      <c r="F313" s="1"/>
      <c r="G313" s="1"/>
      <c r="H313" s="1"/>
      <c r="I313" s="1"/>
    </row>
    <row r="314" spans="6:9" ht="12.75">
      <c r="F314" s="1"/>
      <c r="G314" s="1"/>
      <c r="H314" s="1"/>
      <c r="I314" s="1"/>
    </row>
    <row r="315" spans="6:9" ht="12.75">
      <c r="F315" s="1"/>
      <c r="G315" s="1"/>
      <c r="H315" s="1"/>
      <c r="I315" s="1"/>
    </row>
    <row r="316" spans="6:9" ht="12.75">
      <c r="F316" s="1"/>
      <c r="G316" s="1"/>
      <c r="H316" s="1"/>
      <c r="I316" s="1"/>
    </row>
    <row r="317" spans="6:9" ht="12.75">
      <c r="F317" s="1"/>
      <c r="G317" s="1"/>
      <c r="H317" s="1"/>
      <c r="I317" s="1"/>
    </row>
    <row r="318" spans="6:9" ht="12.75">
      <c r="F318" s="1"/>
      <c r="G318" s="1"/>
      <c r="H318" s="1"/>
      <c r="I318" s="1"/>
    </row>
    <row r="319" spans="6:9" ht="12.75">
      <c r="F319" s="1"/>
      <c r="G319" s="1"/>
      <c r="H319" s="1"/>
      <c r="I319" s="1"/>
    </row>
    <row r="320" spans="6:9" ht="12.75">
      <c r="F320" s="1"/>
      <c r="G320" s="1"/>
      <c r="H320" s="1"/>
      <c r="I320" s="1"/>
    </row>
    <row r="321" spans="6:9" ht="12.75">
      <c r="F321" s="1"/>
      <c r="G321" s="1"/>
      <c r="H321" s="1"/>
      <c r="I321" s="1"/>
    </row>
    <row r="322" spans="6:9" ht="12.75">
      <c r="F322" s="1"/>
      <c r="G322" s="1"/>
      <c r="H322" s="1"/>
      <c r="I322" s="1"/>
    </row>
    <row r="323" spans="6:9" ht="12.75">
      <c r="F323" s="1"/>
      <c r="G323" s="1"/>
      <c r="H323" s="1"/>
      <c r="I323" s="1"/>
    </row>
    <row r="324" spans="6:9" ht="12.75">
      <c r="F324" s="1"/>
      <c r="G324" s="1"/>
      <c r="H324" s="1"/>
      <c r="I324" s="1"/>
    </row>
    <row r="325" spans="6:9" ht="12.75">
      <c r="F325" s="1"/>
      <c r="G325" s="1"/>
      <c r="H325" s="1"/>
      <c r="I325" s="1"/>
    </row>
    <row r="326" spans="6:9" ht="12.75">
      <c r="F326" s="1"/>
      <c r="G326" s="1"/>
      <c r="H326" s="1"/>
      <c r="I326" s="1"/>
    </row>
    <row r="327" spans="6:9" ht="12.75">
      <c r="F327" s="1"/>
      <c r="G327" s="1"/>
      <c r="H327" s="1"/>
      <c r="I327" s="1"/>
    </row>
    <row r="328" spans="6:9" ht="12.75">
      <c r="F328" s="1"/>
      <c r="G328" s="1"/>
      <c r="H328" s="1"/>
      <c r="I328" s="1"/>
    </row>
    <row r="329" spans="6:9" ht="12.75">
      <c r="F329" s="1"/>
      <c r="G329" s="1"/>
      <c r="H329" s="1"/>
      <c r="I329" s="1"/>
    </row>
    <row r="330" spans="6:9" ht="12.75">
      <c r="F330" s="1"/>
      <c r="G330" s="1"/>
      <c r="H330" s="1"/>
      <c r="I330" s="1"/>
    </row>
    <row r="331" spans="6:9" ht="12.75">
      <c r="F331" s="1"/>
      <c r="G331" s="1"/>
      <c r="H331" s="1"/>
      <c r="I331" s="1"/>
    </row>
    <row r="332" spans="6:9" ht="12.75">
      <c r="F332" s="1"/>
      <c r="G332" s="1"/>
      <c r="H332" s="1"/>
      <c r="I332" s="1"/>
    </row>
    <row r="333" spans="6:9" ht="12.75">
      <c r="F333" s="1"/>
      <c r="G333" s="1"/>
      <c r="H333" s="1"/>
      <c r="I333" s="1"/>
    </row>
    <row r="334" spans="6:9" ht="12.75">
      <c r="F334" s="1"/>
      <c r="G334" s="1"/>
      <c r="H334" s="1"/>
      <c r="I334" s="1"/>
    </row>
    <row r="335" spans="6:9" ht="12.75">
      <c r="F335" s="1"/>
      <c r="G335" s="1"/>
      <c r="H335" s="1"/>
      <c r="I335" s="1"/>
    </row>
    <row r="336" spans="6:9" ht="12.75">
      <c r="F336" s="1"/>
      <c r="G336" s="1"/>
      <c r="H336" s="1"/>
      <c r="I336" s="1"/>
    </row>
    <row r="337" spans="6:9" ht="12.75">
      <c r="F337" s="1"/>
      <c r="G337" s="1"/>
      <c r="H337" s="1"/>
      <c r="I337" s="1"/>
    </row>
    <row r="338" spans="6:9" ht="12.75">
      <c r="F338" s="1"/>
      <c r="G338" s="1"/>
      <c r="H338" s="1"/>
      <c r="I338" s="1"/>
    </row>
    <row r="339" spans="6:9" ht="12.75">
      <c r="F339" s="1"/>
      <c r="G339" s="1"/>
      <c r="H339" s="1"/>
      <c r="I339" s="1"/>
    </row>
    <row r="340" spans="6:9" ht="12.75">
      <c r="F340" s="1"/>
      <c r="G340" s="1"/>
      <c r="H340" s="1"/>
      <c r="I340" s="1"/>
    </row>
    <row r="341" spans="6:9" ht="12.75">
      <c r="F341" s="1"/>
      <c r="G341" s="1"/>
      <c r="H341" s="1"/>
      <c r="I341" s="1"/>
    </row>
    <row r="342" spans="6:9" ht="12.75">
      <c r="F342" s="1"/>
      <c r="G342" s="1"/>
      <c r="H342" s="1"/>
      <c r="I342" s="1"/>
    </row>
    <row r="343" spans="6:9" ht="12.75">
      <c r="F343" s="1"/>
      <c r="G343" s="1"/>
      <c r="H343" s="1"/>
      <c r="I343" s="1"/>
    </row>
    <row r="344" spans="6:9" ht="12.75">
      <c r="F344" s="1"/>
      <c r="G344" s="1"/>
      <c r="H344" s="1"/>
      <c r="I344" s="1"/>
    </row>
    <row r="345" spans="6:9" ht="12.75">
      <c r="F345" s="1"/>
      <c r="G345" s="1"/>
      <c r="H345" s="1"/>
      <c r="I345" s="1"/>
    </row>
    <row r="346" spans="6:9" ht="12.75">
      <c r="F346" s="1"/>
      <c r="G346" s="1"/>
      <c r="H346" s="1"/>
      <c r="I346" s="1"/>
    </row>
    <row r="347" spans="6:9" ht="12.75">
      <c r="F347" s="1"/>
      <c r="G347" s="1"/>
      <c r="H347" s="1"/>
      <c r="I347" s="1"/>
    </row>
    <row r="348" spans="6:9" ht="12.75">
      <c r="F348" s="1"/>
      <c r="G348" s="1"/>
      <c r="H348" s="1"/>
      <c r="I348" s="1"/>
    </row>
    <row r="349" spans="6:9" ht="12.75">
      <c r="F349" s="1"/>
      <c r="G349" s="1"/>
      <c r="H349" s="1"/>
      <c r="I349" s="1"/>
    </row>
    <row r="350" spans="6:9" ht="12.75">
      <c r="F350" s="1"/>
      <c r="G350" s="1"/>
      <c r="H350" s="1"/>
      <c r="I350" s="1"/>
    </row>
    <row r="351" spans="6:9" ht="12.75">
      <c r="F351" s="1"/>
      <c r="G351" s="1"/>
      <c r="H351" s="1"/>
      <c r="I351" s="1"/>
    </row>
    <row r="352" spans="6:9" ht="12.75">
      <c r="F352" s="1"/>
      <c r="G352" s="1"/>
      <c r="H352" s="1"/>
      <c r="I352" s="1"/>
    </row>
    <row r="353" spans="6:9" ht="12.75">
      <c r="F353" s="1"/>
      <c r="G353" s="1"/>
      <c r="H353" s="1"/>
      <c r="I353" s="1"/>
    </row>
    <row r="354" spans="6:9" ht="12.75">
      <c r="F354" s="1"/>
      <c r="G354" s="1"/>
      <c r="H354" s="1"/>
      <c r="I354" s="1"/>
    </row>
    <row r="355" spans="6:9" ht="12.75">
      <c r="F355" s="1"/>
      <c r="G355" s="1"/>
      <c r="H355" s="1"/>
      <c r="I355" s="1"/>
    </row>
    <row r="356" spans="6:9" ht="12.75">
      <c r="F356" s="1"/>
      <c r="G356" s="1"/>
      <c r="H356" s="1"/>
      <c r="I356" s="1"/>
    </row>
    <row r="357" spans="6:9" ht="12.75">
      <c r="F357" s="1"/>
      <c r="G357" s="1"/>
      <c r="H357" s="1"/>
      <c r="I357" s="1"/>
    </row>
    <row r="358" spans="6:9" ht="12.75">
      <c r="F358" s="1"/>
      <c r="G358" s="1"/>
      <c r="H358" s="1"/>
      <c r="I358" s="1"/>
    </row>
    <row r="359" spans="6:9" ht="12.75">
      <c r="F359" s="1"/>
      <c r="G359" s="1"/>
      <c r="H359" s="1"/>
      <c r="I359" s="1"/>
    </row>
    <row r="360" spans="6:9" ht="12.75">
      <c r="F360" s="1"/>
      <c r="G360" s="1"/>
      <c r="H360" s="1"/>
      <c r="I360" s="1"/>
    </row>
    <row r="361" spans="6:9" ht="12.75">
      <c r="F361" s="1"/>
      <c r="G361" s="1"/>
      <c r="H361" s="1"/>
      <c r="I361" s="1"/>
    </row>
    <row r="362" spans="6:9" ht="12.75">
      <c r="F362" s="1"/>
      <c r="G362" s="1"/>
      <c r="H362" s="1"/>
      <c r="I362" s="1"/>
    </row>
    <row r="363" spans="6:9" ht="12.75">
      <c r="F363" s="1"/>
      <c r="G363" s="1"/>
      <c r="H363" s="1"/>
      <c r="I363" s="1"/>
    </row>
    <row r="364" spans="6:9" ht="12.75">
      <c r="F364" s="1"/>
      <c r="G364" s="1"/>
      <c r="H364" s="1"/>
      <c r="I364" s="1"/>
    </row>
    <row r="365" spans="6:9" ht="12.75">
      <c r="F365" s="1"/>
      <c r="G365" s="1"/>
      <c r="H365" s="1"/>
      <c r="I365" s="1"/>
    </row>
    <row r="366" spans="6:9" ht="12.75">
      <c r="F366" s="1"/>
      <c r="G366" s="1"/>
      <c r="H366" s="1"/>
      <c r="I366" s="1"/>
    </row>
    <row r="367" spans="6:9" ht="12.75">
      <c r="F367" s="1"/>
      <c r="G367" s="1"/>
      <c r="H367" s="1"/>
      <c r="I367" s="1"/>
    </row>
    <row r="368" spans="6:9" ht="12.75">
      <c r="F368" s="1"/>
      <c r="G368" s="1"/>
      <c r="H368" s="1"/>
      <c r="I368" s="1"/>
    </row>
    <row r="369" spans="6:9" ht="12.75">
      <c r="F369" s="1"/>
      <c r="G369" s="1"/>
      <c r="H369" s="1"/>
      <c r="I369" s="1"/>
    </row>
    <row r="370" spans="6:9" ht="12.75">
      <c r="F370" s="1"/>
      <c r="G370" s="1"/>
      <c r="H370" s="1"/>
      <c r="I370" s="1"/>
    </row>
    <row r="371" spans="6:9" ht="12.75">
      <c r="F371" s="1"/>
      <c r="G371" s="1"/>
      <c r="H371" s="1"/>
      <c r="I371" s="1"/>
    </row>
    <row r="372" spans="6:9" ht="12.75">
      <c r="F372" s="1"/>
      <c r="G372" s="1"/>
      <c r="H372" s="1"/>
      <c r="I372" s="1"/>
    </row>
    <row r="373" spans="6:9" ht="12.75">
      <c r="F373" s="1"/>
      <c r="G373" s="1"/>
      <c r="H373" s="1"/>
      <c r="I373" s="1"/>
    </row>
    <row r="374" spans="6:9" ht="12.75">
      <c r="F374" s="1"/>
      <c r="G374" s="1"/>
      <c r="H374" s="1"/>
      <c r="I374" s="1"/>
    </row>
    <row r="375" spans="6:9" ht="12.75">
      <c r="F375" s="1"/>
      <c r="G375" s="1"/>
      <c r="H375" s="1"/>
      <c r="I375" s="1"/>
    </row>
    <row r="376" spans="6:9" ht="12.75">
      <c r="F376" s="1"/>
      <c r="G376" s="1"/>
      <c r="H376" s="1"/>
      <c r="I376" s="1"/>
    </row>
    <row r="377" spans="6:9" ht="12.75">
      <c r="F377" s="1"/>
      <c r="G377" s="1"/>
      <c r="H377" s="1"/>
      <c r="I377" s="1"/>
    </row>
    <row r="378" spans="6:9" ht="12.75">
      <c r="F378" s="1"/>
      <c r="G378" s="1"/>
      <c r="H378" s="1"/>
      <c r="I378" s="1"/>
    </row>
    <row r="379" spans="6:9" ht="12.75">
      <c r="F379" s="1"/>
      <c r="G379" s="1"/>
      <c r="H379" s="1"/>
      <c r="I379" s="1"/>
    </row>
    <row r="380" spans="6:9" ht="12.75">
      <c r="F380" s="1"/>
      <c r="G380" s="1"/>
      <c r="H380" s="1"/>
      <c r="I380" s="1"/>
    </row>
    <row r="381" spans="6:9" ht="12.75">
      <c r="F381" s="1"/>
      <c r="G381" s="1"/>
      <c r="H381" s="1"/>
      <c r="I381" s="1"/>
    </row>
    <row r="382" spans="6:9" ht="12.75">
      <c r="F382" s="1"/>
      <c r="G382" s="1"/>
      <c r="H382" s="1"/>
      <c r="I382" s="1"/>
    </row>
    <row r="383" spans="6:9" ht="12.75">
      <c r="F383" s="1"/>
      <c r="G383" s="1"/>
      <c r="H383" s="1"/>
      <c r="I383" s="1"/>
    </row>
    <row r="384" spans="6:9" ht="12.75">
      <c r="F384" s="1"/>
      <c r="G384" s="1"/>
      <c r="H384" s="1"/>
      <c r="I384" s="1"/>
    </row>
    <row r="385" spans="6:9" ht="12.75">
      <c r="F385" s="1"/>
      <c r="G385" s="1"/>
      <c r="H385" s="1"/>
      <c r="I385" s="1"/>
    </row>
    <row r="386" spans="6:9" ht="12.75">
      <c r="F386" s="1"/>
      <c r="G386" s="1"/>
      <c r="H386" s="1"/>
      <c r="I386" s="1"/>
    </row>
    <row r="387" spans="6:9" ht="12.75">
      <c r="F387" s="1"/>
      <c r="G387" s="1"/>
      <c r="H387" s="1"/>
      <c r="I387" s="1"/>
    </row>
    <row r="388" spans="6:9" ht="12.75">
      <c r="F388" s="1"/>
      <c r="G388" s="1"/>
      <c r="H388" s="1"/>
      <c r="I388" s="1"/>
    </row>
    <row r="389" spans="6:9" ht="12.75">
      <c r="F389" s="1"/>
      <c r="G389" s="1"/>
      <c r="H389" s="1"/>
      <c r="I389" s="1"/>
    </row>
    <row r="390" spans="6:9" ht="12.75">
      <c r="F390" s="1"/>
      <c r="G390" s="1"/>
      <c r="H390" s="1"/>
      <c r="I390" s="1"/>
    </row>
    <row r="391" spans="6:9" ht="12.75">
      <c r="F391" s="1"/>
      <c r="G391" s="1"/>
      <c r="H391" s="1"/>
      <c r="I391" s="1"/>
    </row>
    <row r="392" spans="6:9" ht="12.75">
      <c r="F392" s="1"/>
      <c r="G392" s="1"/>
      <c r="H392" s="1"/>
      <c r="I392" s="1"/>
    </row>
    <row r="393" spans="6:9" ht="12.75">
      <c r="F393" s="1"/>
      <c r="G393" s="1"/>
      <c r="H393" s="1"/>
      <c r="I393" s="1"/>
    </row>
    <row r="394" spans="6:9" ht="12.75">
      <c r="F394" s="1"/>
      <c r="G394" s="1"/>
      <c r="H394" s="1"/>
      <c r="I394" s="1"/>
    </row>
    <row r="395" spans="6:9" ht="12.75">
      <c r="F395" s="1"/>
      <c r="G395" s="1"/>
      <c r="H395" s="1"/>
      <c r="I395" s="1"/>
    </row>
    <row r="396" spans="6:9" ht="12.75">
      <c r="F396" s="1"/>
      <c r="G396" s="1"/>
      <c r="H396" s="1"/>
      <c r="I396" s="1"/>
    </row>
    <row r="397" spans="6:9" ht="12.75">
      <c r="F397" s="1"/>
      <c r="G397" s="1"/>
      <c r="H397" s="1"/>
      <c r="I397" s="1"/>
    </row>
    <row r="398" spans="6:9" ht="12.75">
      <c r="F398" s="1"/>
      <c r="G398" s="1"/>
      <c r="H398" s="1"/>
      <c r="I398" s="1"/>
    </row>
    <row r="399" spans="6:9" ht="12.75">
      <c r="F399" s="1"/>
      <c r="G399" s="1"/>
      <c r="H399" s="1"/>
      <c r="I399" s="1"/>
    </row>
    <row r="400" spans="6:9" ht="12.75">
      <c r="F400" s="1"/>
      <c r="G400" s="1"/>
      <c r="H400" s="1"/>
      <c r="I400" s="1"/>
    </row>
    <row r="401" spans="6:9" ht="12.75">
      <c r="F401" s="1"/>
      <c r="G401" s="1"/>
      <c r="H401" s="1"/>
      <c r="I401" s="1"/>
    </row>
    <row r="402" spans="6:9" ht="12.75">
      <c r="F402" s="1"/>
      <c r="G402" s="1"/>
      <c r="H402" s="1"/>
      <c r="I402" s="1"/>
    </row>
    <row r="403" spans="6:9" ht="12.75">
      <c r="F403" s="1"/>
      <c r="G403" s="1"/>
      <c r="H403" s="1"/>
      <c r="I403" s="1"/>
    </row>
    <row r="404" spans="6:9" ht="12.75">
      <c r="F404" s="1"/>
      <c r="G404" s="1"/>
      <c r="H404" s="1"/>
      <c r="I404" s="1"/>
    </row>
    <row r="405" spans="6:9" ht="12.75">
      <c r="F405" s="1"/>
      <c r="G405" s="1"/>
      <c r="H405" s="1"/>
      <c r="I405" s="1"/>
    </row>
    <row r="406" spans="6:9" ht="12.75">
      <c r="F406" s="1"/>
      <c r="G406" s="1"/>
      <c r="H406" s="1"/>
      <c r="I406" s="1"/>
    </row>
    <row r="407" spans="6:9" ht="12.75">
      <c r="F407" s="1"/>
      <c r="G407" s="1"/>
      <c r="H407" s="1"/>
      <c r="I407" s="1"/>
    </row>
    <row r="408" spans="6:9" ht="12.75">
      <c r="F408" s="1"/>
      <c r="G408" s="1"/>
      <c r="H408" s="1"/>
      <c r="I408" s="1"/>
    </row>
    <row r="409" spans="6:9" ht="12.75">
      <c r="F409" s="1"/>
      <c r="G409" s="1"/>
      <c r="H409" s="1"/>
      <c r="I409" s="1"/>
    </row>
    <row r="410" spans="6:9" ht="12.75">
      <c r="F410" s="1"/>
      <c r="G410" s="1"/>
      <c r="H410" s="1"/>
      <c r="I410" s="1"/>
    </row>
    <row r="411" spans="6:9" ht="12.75">
      <c r="F411" s="1"/>
      <c r="G411" s="1"/>
      <c r="H411" s="1"/>
      <c r="I411" s="1"/>
    </row>
    <row r="412" spans="6:9" ht="12.75">
      <c r="F412" s="1"/>
      <c r="G412" s="1"/>
      <c r="H412" s="1"/>
      <c r="I412" s="1"/>
    </row>
    <row r="413" spans="6:9" ht="12.75">
      <c r="F413" s="1"/>
      <c r="G413" s="1"/>
      <c r="H413" s="1"/>
      <c r="I413" s="1"/>
    </row>
    <row r="414" spans="6:9" ht="12.75">
      <c r="F414" s="1"/>
      <c r="G414" s="1"/>
      <c r="H414" s="1"/>
      <c r="I414" s="1"/>
    </row>
    <row r="415" spans="6:9" ht="12.75">
      <c r="F415" s="1"/>
      <c r="G415" s="1"/>
      <c r="H415" s="1"/>
      <c r="I415" s="1"/>
    </row>
    <row r="416" spans="6:9" ht="12.75">
      <c r="F416" s="1"/>
      <c r="G416" s="1"/>
      <c r="H416" s="1"/>
      <c r="I416" s="1"/>
    </row>
    <row r="417" spans="6:9" ht="12.75">
      <c r="F417" s="1"/>
      <c r="G417" s="1"/>
      <c r="H417" s="1"/>
      <c r="I417" s="1"/>
    </row>
    <row r="418" spans="6:9" ht="12.75">
      <c r="F418" s="1"/>
      <c r="G418" s="1"/>
      <c r="H418" s="1"/>
      <c r="I418" s="1"/>
    </row>
    <row r="419" spans="6:9" ht="12.75">
      <c r="F419" s="1"/>
      <c r="G419" s="1"/>
      <c r="H419" s="1"/>
      <c r="I419" s="1"/>
    </row>
    <row r="420" spans="6:9" ht="12.75">
      <c r="F420" s="1"/>
      <c r="G420" s="1"/>
      <c r="H420" s="1"/>
      <c r="I420" s="1"/>
    </row>
    <row r="421" spans="6:9" ht="12.75">
      <c r="F421" s="1"/>
      <c r="G421" s="1"/>
      <c r="H421" s="1"/>
      <c r="I421" s="1"/>
    </row>
    <row r="422" spans="6:9" ht="12.75">
      <c r="F422" s="1"/>
      <c r="G422" s="1"/>
      <c r="H422" s="1"/>
      <c r="I422" s="1"/>
    </row>
    <row r="423" spans="6:9" ht="12.75">
      <c r="F423" s="1"/>
      <c r="G423" s="1"/>
      <c r="H423" s="1"/>
      <c r="I423" s="1"/>
    </row>
    <row r="424" spans="6:9" ht="12.75">
      <c r="F424" s="1"/>
      <c r="G424" s="1"/>
      <c r="H424" s="1"/>
      <c r="I424" s="1"/>
    </row>
    <row r="425" spans="6:9" ht="12.75">
      <c r="F425" s="1"/>
      <c r="G425" s="1"/>
      <c r="H425" s="1"/>
      <c r="I425" s="1"/>
    </row>
    <row r="426" spans="6:9" ht="12.75">
      <c r="F426" s="1"/>
      <c r="G426" s="1"/>
      <c r="H426" s="1"/>
      <c r="I426" s="1"/>
    </row>
    <row r="427" spans="6:9" ht="12.75">
      <c r="F427" s="1"/>
      <c r="G427" s="1"/>
      <c r="H427" s="1"/>
      <c r="I427" s="1"/>
    </row>
    <row r="428" spans="6:9" ht="12.75">
      <c r="F428" s="1"/>
      <c r="G428" s="1"/>
      <c r="H428" s="1"/>
      <c r="I428" s="1"/>
    </row>
    <row r="429" spans="6:9" ht="12.75">
      <c r="F429" s="1"/>
      <c r="G429" s="1"/>
      <c r="H429" s="1"/>
      <c r="I429" s="1"/>
    </row>
    <row r="430" spans="6:9" ht="12.75">
      <c r="F430" s="1"/>
      <c r="G430" s="1"/>
      <c r="H430" s="1"/>
      <c r="I430" s="1"/>
    </row>
    <row r="431" spans="6:9" ht="12.75">
      <c r="F431" s="1"/>
      <c r="G431" s="1"/>
      <c r="H431" s="1"/>
      <c r="I431" s="1"/>
    </row>
    <row r="432" spans="6:9" ht="12.75">
      <c r="F432" s="1"/>
      <c r="G432" s="1"/>
      <c r="H432" s="1"/>
      <c r="I432" s="1"/>
    </row>
    <row r="433" spans="6:9" ht="12.75">
      <c r="F433" s="1"/>
      <c r="G433" s="1"/>
      <c r="H433" s="1"/>
      <c r="I433" s="1"/>
    </row>
    <row r="434" spans="6:9" ht="12.75">
      <c r="F434" s="1"/>
      <c r="G434" s="1"/>
      <c r="H434" s="1"/>
      <c r="I434" s="1"/>
    </row>
    <row r="435" spans="6:9" ht="12.75">
      <c r="F435" s="1"/>
      <c r="G435" s="1"/>
      <c r="H435" s="1"/>
      <c r="I435" s="1"/>
    </row>
    <row r="436" spans="6:9" ht="12.75">
      <c r="F436" s="1"/>
      <c r="G436" s="1"/>
      <c r="H436" s="1"/>
      <c r="I436" s="1"/>
    </row>
    <row r="437" spans="6:9" ht="12.75">
      <c r="F437" s="1"/>
      <c r="G437" s="1"/>
      <c r="H437" s="1"/>
      <c r="I437" s="1"/>
    </row>
    <row r="438" spans="6:9" ht="12.75">
      <c r="F438" s="1"/>
      <c r="G438" s="1"/>
      <c r="H438" s="1"/>
      <c r="I438" s="1"/>
    </row>
    <row r="439" spans="6:9" ht="12.75">
      <c r="F439" s="1"/>
      <c r="G439" s="1"/>
      <c r="H439" s="1"/>
      <c r="I439" s="1"/>
    </row>
    <row r="440" spans="6:9" ht="12.75">
      <c r="F440" s="1"/>
      <c r="G440" s="1"/>
      <c r="H440" s="1"/>
      <c r="I440" s="1"/>
    </row>
    <row r="441" spans="6:9" ht="12.75">
      <c r="F441" s="1"/>
      <c r="G441" s="1"/>
      <c r="H441" s="1"/>
      <c r="I441" s="1"/>
    </row>
    <row r="442" spans="6:9" ht="12.75">
      <c r="F442" s="1"/>
      <c r="G442" s="1"/>
      <c r="H442" s="1"/>
      <c r="I442" s="1"/>
    </row>
    <row r="443" spans="6:9" ht="12.75">
      <c r="F443" s="1"/>
      <c r="G443" s="1"/>
      <c r="H443" s="1"/>
      <c r="I443" s="1"/>
    </row>
    <row r="444" spans="6:9" ht="12.75">
      <c r="F444" s="1"/>
      <c r="G444" s="1"/>
      <c r="H444" s="1"/>
      <c r="I444" s="1"/>
    </row>
    <row r="445" spans="6:9" ht="12.75">
      <c r="F445" s="1"/>
      <c r="G445" s="1"/>
      <c r="H445" s="1"/>
      <c r="I445" s="1"/>
    </row>
    <row r="446" spans="6:9" ht="12.75">
      <c r="F446" s="1"/>
      <c r="G446" s="1"/>
      <c r="H446" s="1"/>
      <c r="I446" s="1"/>
    </row>
    <row r="447" spans="6:9" ht="12.75">
      <c r="F447" s="1"/>
      <c r="G447" s="1"/>
      <c r="H447" s="1"/>
      <c r="I447" s="1"/>
    </row>
    <row r="448" spans="6:9" ht="12.75">
      <c r="F448" s="1"/>
      <c r="G448" s="1"/>
      <c r="H448" s="1"/>
      <c r="I448" s="1"/>
    </row>
    <row r="449" spans="6:9" ht="12.75">
      <c r="F449" s="1"/>
      <c r="G449" s="1"/>
      <c r="H449" s="1"/>
      <c r="I449" s="1"/>
    </row>
    <row r="450" spans="6:9" ht="12.75">
      <c r="F450" s="1"/>
      <c r="G450" s="1"/>
      <c r="H450" s="1"/>
      <c r="I450" s="1"/>
    </row>
    <row r="451" spans="6:9" ht="12.75">
      <c r="F451" s="1"/>
      <c r="G451" s="1"/>
      <c r="H451" s="1"/>
      <c r="I451" s="1"/>
    </row>
    <row r="452" spans="6:9" ht="12.75">
      <c r="F452" s="1"/>
      <c r="G452" s="1"/>
      <c r="H452" s="1"/>
      <c r="I452" s="1"/>
    </row>
    <row r="453" spans="6:9" ht="12.75">
      <c r="F453" s="1"/>
      <c r="G453" s="1"/>
      <c r="H453" s="1"/>
      <c r="I453" s="1"/>
    </row>
    <row r="454" spans="6:9" ht="12.75">
      <c r="F454" s="1"/>
      <c r="G454" s="1"/>
      <c r="H454" s="1"/>
      <c r="I454" s="1"/>
    </row>
    <row r="455" spans="6:9" ht="12.75">
      <c r="F455" s="1"/>
      <c r="G455" s="1"/>
      <c r="H455" s="1"/>
      <c r="I455" s="1"/>
    </row>
    <row r="456" spans="6:9" ht="12.75">
      <c r="F456" s="1"/>
      <c r="G456" s="1"/>
      <c r="H456" s="1"/>
      <c r="I456" s="1"/>
    </row>
    <row r="457" spans="6:9" ht="12.75">
      <c r="F457" s="1"/>
      <c r="G457" s="1"/>
      <c r="H457" s="1"/>
      <c r="I457" s="1"/>
    </row>
    <row r="458" spans="6:9" ht="12.75">
      <c r="F458" s="1"/>
      <c r="G458" s="1"/>
      <c r="H458" s="1"/>
      <c r="I458" s="1"/>
    </row>
    <row r="459" spans="6:9" ht="12.75">
      <c r="F459" s="1"/>
      <c r="G459" s="1"/>
      <c r="H459" s="1"/>
      <c r="I459" s="1"/>
    </row>
    <row r="460" spans="6:9" ht="12.75">
      <c r="F460" s="1"/>
      <c r="G460" s="1"/>
      <c r="H460" s="1"/>
      <c r="I460" s="1"/>
    </row>
    <row r="461" spans="6:9" ht="12.75">
      <c r="F461" s="1"/>
      <c r="G461" s="1"/>
      <c r="H461" s="1"/>
      <c r="I461" s="1"/>
    </row>
    <row r="462" spans="6:9" ht="12.75">
      <c r="F462" s="1"/>
      <c r="G462" s="1"/>
      <c r="H462" s="1"/>
      <c r="I462" s="1"/>
    </row>
    <row r="463" spans="6:9" ht="12.75">
      <c r="F463" s="1"/>
      <c r="G463" s="1"/>
      <c r="H463" s="1"/>
      <c r="I463" s="1"/>
    </row>
    <row r="464" spans="6:9" ht="12.75">
      <c r="F464" s="1"/>
      <c r="G464" s="1"/>
      <c r="H464" s="1"/>
      <c r="I464" s="1"/>
    </row>
    <row r="465" spans="6:9" ht="12.75">
      <c r="F465" s="1"/>
      <c r="G465" s="1"/>
      <c r="H465" s="1"/>
      <c r="I465" s="1"/>
    </row>
    <row r="466" spans="6:9" ht="12.75">
      <c r="F466" s="1"/>
      <c r="G466" s="1"/>
      <c r="H466" s="1"/>
      <c r="I466" s="1"/>
    </row>
    <row r="467" spans="6:9" ht="12.75">
      <c r="F467" s="1"/>
      <c r="G467" s="1"/>
      <c r="H467" s="1"/>
      <c r="I467" s="1"/>
    </row>
    <row r="468" spans="6:9" ht="12.75">
      <c r="F468" s="1"/>
      <c r="G468" s="1"/>
      <c r="H468" s="1"/>
      <c r="I468" s="1"/>
    </row>
    <row r="469" spans="6:9" ht="12.75">
      <c r="F469" s="1"/>
      <c r="G469" s="1"/>
      <c r="H469" s="1"/>
      <c r="I469" s="1"/>
    </row>
    <row r="470" spans="6:9" ht="12.75">
      <c r="F470" s="1"/>
      <c r="G470" s="1"/>
      <c r="H470" s="1"/>
      <c r="I470" s="1"/>
    </row>
    <row r="471" spans="6:9" ht="12.75">
      <c r="F471" s="1"/>
      <c r="G471" s="1"/>
      <c r="H471" s="1"/>
      <c r="I471" s="1"/>
    </row>
    <row r="472" spans="6:9" ht="12.75">
      <c r="F472" s="1"/>
      <c r="G472" s="1"/>
      <c r="H472" s="1"/>
      <c r="I472" s="1"/>
    </row>
    <row r="473" spans="6:9" ht="12.75">
      <c r="F473" s="1"/>
      <c r="G473" s="1"/>
      <c r="H473" s="1"/>
      <c r="I473" s="1"/>
    </row>
    <row r="474" spans="6:9" ht="12.75">
      <c r="F474" s="1"/>
      <c r="G474" s="1"/>
      <c r="H474" s="1"/>
      <c r="I474" s="1"/>
    </row>
    <row r="475" spans="6:9" ht="12.75">
      <c r="F475" s="1"/>
      <c r="G475" s="1"/>
      <c r="H475" s="1"/>
      <c r="I475" s="1"/>
    </row>
    <row r="476" spans="6:9" ht="12.75">
      <c r="F476" s="1"/>
      <c r="G476" s="1"/>
      <c r="H476" s="1"/>
      <c r="I476" s="1"/>
    </row>
    <row r="477" spans="6:9" ht="12.75">
      <c r="F477" s="1"/>
      <c r="G477" s="1"/>
      <c r="H477" s="1"/>
      <c r="I477" s="1"/>
    </row>
    <row r="478" spans="6:9" ht="12.75">
      <c r="F478" s="1"/>
      <c r="G478" s="1"/>
      <c r="H478" s="1"/>
      <c r="I478" s="1"/>
    </row>
    <row r="479" spans="6:9" ht="12.75">
      <c r="F479" s="1"/>
      <c r="G479" s="1"/>
      <c r="H479" s="1"/>
      <c r="I479" s="1"/>
    </row>
    <row r="480" spans="6:9" ht="12.75">
      <c r="F480" s="1"/>
      <c r="G480" s="1"/>
      <c r="H480" s="1"/>
      <c r="I480" s="1"/>
    </row>
    <row r="481" spans="6:9" ht="12.75">
      <c r="F481" s="1"/>
      <c r="G481" s="1"/>
      <c r="H481" s="1"/>
      <c r="I481" s="1"/>
    </row>
    <row r="482" spans="6:9" ht="12.75">
      <c r="F482" s="1"/>
      <c r="G482" s="1"/>
      <c r="H482" s="1"/>
      <c r="I482" s="1"/>
    </row>
    <row r="483" spans="6:9" ht="12.75">
      <c r="F483" s="1"/>
      <c r="G483" s="1"/>
      <c r="H483" s="1"/>
      <c r="I483" s="1"/>
    </row>
    <row r="484" spans="6:9" ht="12.75">
      <c r="F484" s="1"/>
      <c r="G484" s="1"/>
      <c r="H484" s="1"/>
      <c r="I484" s="1"/>
    </row>
    <row r="485" spans="6:9" ht="12.75">
      <c r="F485" s="1"/>
      <c r="G485" s="1"/>
      <c r="H485" s="1"/>
      <c r="I485" s="1"/>
    </row>
    <row r="486" spans="6:9" ht="12.75">
      <c r="F486" s="1"/>
      <c r="G486" s="1"/>
      <c r="H486" s="1"/>
      <c r="I486" s="1"/>
    </row>
    <row r="487" spans="6:9" ht="12.75">
      <c r="F487" s="1"/>
      <c r="G487" s="1"/>
      <c r="H487" s="1"/>
      <c r="I487" s="1"/>
    </row>
    <row r="488" spans="6:9" ht="12.75">
      <c r="F488" s="1"/>
      <c r="G488" s="1"/>
      <c r="H488" s="1"/>
      <c r="I488" s="1"/>
    </row>
    <row r="489" spans="6:9" ht="12.75">
      <c r="F489" s="1"/>
      <c r="G489" s="1"/>
      <c r="H489" s="1"/>
      <c r="I489" s="1"/>
    </row>
    <row r="490" spans="6:9" ht="12.75">
      <c r="F490" s="1"/>
      <c r="G490" s="1"/>
      <c r="H490" s="1"/>
      <c r="I490" s="1"/>
    </row>
    <row r="491" spans="6:9" ht="12.75">
      <c r="F491" s="1"/>
      <c r="G491" s="1"/>
      <c r="H491" s="1"/>
      <c r="I491" s="1"/>
    </row>
    <row r="492" spans="6:9" ht="12.75">
      <c r="F492" s="1"/>
      <c r="G492" s="1"/>
      <c r="H492" s="1"/>
      <c r="I492" s="1"/>
    </row>
    <row r="493" spans="6:9" ht="12.75">
      <c r="F493" s="1"/>
      <c r="G493" s="1"/>
      <c r="H493" s="1"/>
      <c r="I493" s="1"/>
    </row>
    <row r="494" spans="6:9" ht="12.75">
      <c r="F494" s="1"/>
      <c r="G494" s="1"/>
      <c r="H494" s="1"/>
      <c r="I494" s="1"/>
    </row>
    <row r="495" spans="6:9" ht="12.75">
      <c r="F495" s="1"/>
      <c r="G495" s="1"/>
      <c r="H495" s="1"/>
      <c r="I495" s="1"/>
    </row>
    <row r="496" spans="6:9" ht="12.75">
      <c r="F496" s="1"/>
      <c r="G496" s="1"/>
      <c r="H496" s="1"/>
      <c r="I496" s="1"/>
    </row>
    <row r="497" spans="6:9" ht="12.75">
      <c r="F497" s="1"/>
      <c r="G497" s="1"/>
      <c r="H497" s="1"/>
      <c r="I497" s="1"/>
    </row>
    <row r="498" spans="6:9" ht="12.75">
      <c r="F498" s="1"/>
      <c r="G498" s="1"/>
      <c r="H498" s="1"/>
      <c r="I498" s="1"/>
    </row>
    <row r="499" spans="6:9" ht="12.75">
      <c r="F499" s="1"/>
      <c r="G499" s="1"/>
      <c r="H499" s="1"/>
      <c r="I499" s="1"/>
    </row>
    <row r="500" spans="6:9" ht="12.75">
      <c r="F500" s="1"/>
      <c r="G500" s="1"/>
      <c r="H500" s="1"/>
      <c r="I500" s="1"/>
    </row>
    <row r="501" spans="6:9" ht="12.75">
      <c r="F501" s="1"/>
      <c r="G501" s="1"/>
      <c r="H501" s="1"/>
      <c r="I501" s="1"/>
    </row>
    <row r="502" spans="6:9" ht="12.75">
      <c r="F502" s="1"/>
      <c r="G502" s="1"/>
      <c r="H502" s="1"/>
      <c r="I502" s="1"/>
    </row>
    <row r="503" spans="6:9" ht="12.75">
      <c r="F503" s="1"/>
      <c r="G503" s="1"/>
      <c r="H503" s="1"/>
      <c r="I503" s="1"/>
    </row>
    <row r="504" spans="6:9" ht="12.75">
      <c r="F504" s="1"/>
      <c r="G504" s="1"/>
      <c r="H504" s="1"/>
      <c r="I504" s="1"/>
    </row>
    <row r="505" spans="6:9" ht="12.75">
      <c r="F505" s="1"/>
      <c r="G505" s="1"/>
      <c r="H505" s="1"/>
      <c r="I505" s="1"/>
    </row>
    <row r="506" spans="6:9" ht="12.75">
      <c r="F506" s="1"/>
      <c r="G506" s="1"/>
      <c r="H506" s="1"/>
      <c r="I506" s="1"/>
    </row>
    <row r="507" spans="6:9" ht="12.75">
      <c r="F507" s="1"/>
      <c r="G507" s="1"/>
      <c r="H507" s="1"/>
      <c r="I507" s="1"/>
    </row>
    <row r="508" spans="6:9" ht="12.75">
      <c r="F508" s="1"/>
      <c r="G508" s="1"/>
      <c r="H508" s="1"/>
      <c r="I508" s="1"/>
    </row>
    <row r="509" spans="6:9" ht="12.75">
      <c r="F509" s="1"/>
      <c r="G509" s="1"/>
      <c r="H509" s="1"/>
      <c r="I509" s="1"/>
    </row>
    <row r="510" spans="6:9" ht="12.75">
      <c r="F510" s="1"/>
      <c r="G510" s="1"/>
      <c r="H510" s="1"/>
      <c r="I510" s="1"/>
    </row>
    <row r="511" spans="6:9" ht="12.75">
      <c r="F511" s="1"/>
      <c r="G511" s="1"/>
      <c r="H511" s="1"/>
      <c r="I511" s="1"/>
    </row>
    <row r="512" spans="6:9" ht="12.75">
      <c r="F512" s="1"/>
      <c r="G512" s="1"/>
      <c r="H512" s="1"/>
      <c r="I512" s="1"/>
    </row>
    <row r="513" spans="6:9" ht="12.75">
      <c r="F513" s="1"/>
      <c r="G513" s="1"/>
      <c r="H513" s="1"/>
      <c r="I513" s="1"/>
    </row>
    <row r="514" spans="6:9" ht="12.75">
      <c r="F514" s="1"/>
      <c r="G514" s="1"/>
      <c r="H514" s="1"/>
      <c r="I514" s="1"/>
    </row>
    <row r="515" spans="6:9" ht="12.75">
      <c r="F515" s="1"/>
      <c r="G515" s="1"/>
      <c r="H515" s="1"/>
      <c r="I515" s="1"/>
    </row>
    <row r="516" spans="6:9" ht="12.75">
      <c r="F516" s="1"/>
      <c r="G516" s="1"/>
      <c r="H516" s="1"/>
      <c r="I516" s="1"/>
    </row>
    <row r="517" spans="6:9" ht="12.75">
      <c r="F517" s="1"/>
      <c r="G517" s="1"/>
      <c r="H517" s="1"/>
      <c r="I517" s="1"/>
    </row>
    <row r="518" spans="6:9" ht="12.75">
      <c r="F518" s="1"/>
      <c r="G518" s="1"/>
      <c r="H518" s="1"/>
      <c r="I518" s="1"/>
    </row>
    <row r="519" spans="6:9" ht="12.75">
      <c r="F519" s="1"/>
      <c r="G519" s="1"/>
      <c r="H519" s="1"/>
      <c r="I519" s="1"/>
    </row>
    <row r="520" spans="6:9" ht="12.75">
      <c r="F520" s="1"/>
      <c r="G520" s="1"/>
      <c r="H520" s="1"/>
      <c r="I520" s="1"/>
    </row>
    <row r="521" spans="6:9" ht="12.75">
      <c r="F521" s="1"/>
      <c r="G521" s="1"/>
      <c r="H521" s="1"/>
      <c r="I521" s="1"/>
    </row>
    <row r="522" spans="6:9" ht="12.75">
      <c r="F522" s="1"/>
      <c r="G522" s="1"/>
      <c r="H522" s="1"/>
      <c r="I522" s="1"/>
    </row>
    <row r="523" spans="6:9" ht="12.75">
      <c r="F523" s="1"/>
      <c r="G523" s="1"/>
      <c r="H523" s="1"/>
      <c r="I523" s="1"/>
    </row>
    <row r="524" spans="6:9" ht="12.75">
      <c r="F524" s="1"/>
      <c r="G524" s="1"/>
      <c r="H524" s="1"/>
      <c r="I524" s="1"/>
    </row>
    <row r="525" spans="6:9" ht="12.75">
      <c r="F525" s="1"/>
      <c r="G525" s="1"/>
      <c r="H525" s="1"/>
      <c r="I525" s="1"/>
    </row>
    <row r="526" spans="6:9" ht="12.75">
      <c r="F526" s="1"/>
      <c r="G526" s="1"/>
      <c r="H526" s="1"/>
      <c r="I526" s="1"/>
    </row>
    <row r="527" spans="6:9" ht="12.75">
      <c r="F527" s="1"/>
      <c r="G527" s="1"/>
      <c r="H527" s="1"/>
      <c r="I527" s="1"/>
    </row>
    <row r="528" spans="6:9" ht="12.75">
      <c r="F528" s="1"/>
      <c r="G528" s="1"/>
      <c r="H528" s="1"/>
      <c r="I528" s="1"/>
    </row>
    <row r="529" spans="6:9" ht="12.75">
      <c r="F529" s="1"/>
      <c r="G529" s="1"/>
      <c r="H529" s="1"/>
      <c r="I529" s="1"/>
    </row>
    <row r="530" spans="6:9" ht="12.75">
      <c r="F530" s="1"/>
      <c r="G530" s="1"/>
      <c r="H530" s="1"/>
      <c r="I530" s="1"/>
    </row>
    <row r="531" spans="6:9" ht="12.75">
      <c r="F531" s="1"/>
      <c r="G531" s="1"/>
      <c r="H531" s="1"/>
      <c r="I531" s="1"/>
    </row>
    <row r="532" spans="6:9" ht="12.75">
      <c r="F532" s="1"/>
      <c r="G532" s="1"/>
      <c r="H532" s="1"/>
      <c r="I532" s="1"/>
    </row>
    <row r="533" spans="6:9" ht="12.75">
      <c r="F533" s="1"/>
      <c r="G533" s="1"/>
      <c r="H533" s="1"/>
      <c r="I533" s="1"/>
    </row>
    <row r="534" spans="6:9" ht="12.75">
      <c r="F534" s="1"/>
      <c r="G534" s="1"/>
      <c r="H534" s="1"/>
      <c r="I534" s="1"/>
    </row>
    <row r="535" spans="6:9" ht="12.75">
      <c r="F535" s="1"/>
      <c r="G535" s="1"/>
      <c r="H535" s="1"/>
      <c r="I535" s="1"/>
    </row>
    <row r="536" spans="6:9" ht="12.75">
      <c r="F536" s="1"/>
      <c r="G536" s="1"/>
      <c r="H536" s="1"/>
      <c r="I536" s="1"/>
    </row>
    <row r="537" spans="6:9" ht="12.75">
      <c r="F537" s="1"/>
      <c r="G537" s="1"/>
      <c r="H537" s="1"/>
      <c r="I537" s="1"/>
    </row>
    <row r="538" spans="6:9" ht="12.75">
      <c r="F538" s="1"/>
      <c r="G538" s="1"/>
      <c r="H538" s="1"/>
      <c r="I538" s="1"/>
    </row>
    <row r="539" spans="6:9" ht="12.75">
      <c r="F539" s="1"/>
      <c r="G539" s="1"/>
      <c r="H539" s="1"/>
      <c r="I539" s="1"/>
    </row>
    <row r="540" spans="6:9" ht="12.75">
      <c r="F540" s="1"/>
      <c r="G540" s="1"/>
      <c r="H540" s="1"/>
      <c r="I540" s="1"/>
    </row>
    <row r="541" spans="6:9" ht="12.75">
      <c r="F541" s="1"/>
      <c r="G541" s="1"/>
      <c r="H541" s="1"/>
      <c r="I541" s="1"/>
    </row>
    <row r="542" spans="6:9" ht="12.75">
      <c r="F542" s="1"/>
      <c r="G542" s="1"/>
      <c r="H542" s="1"/>
      <c r="I542" s="1"/>
    </row>
    <row r="543" spans="6:9" ht="12.75">
      <c r="F543" s="1"/>
      <c r="G543" s="1"/>
      <c r="H543" s="1"/>
      <c r="I543" s="1"/>
    </row>
    <row r="544" spans="6:9" ht="12.75">
      <c r="F544" s="1"/>
      <c r="G544" s="1"/>
      <c r="H544" s="1"/>
      <c r="I544" s="1"/>
    </row>
    <row r="545" spans="6:9" ht="12.75">
      <c r="F545" s="1"/>
      <c r="G545" s="1"/>
      <c r="H545" s="1"/>
      <c r="I545" s="1"/>
    </row>
    <row r="546" spans="6:9" ht="12.75">
      <c r="F546" s="1"/>
      <c r="G546" s="1"/>
      <c r="H546" s="1"/>
      <c r="I546" s="1"/>
    </row>
    <row r="547" spans="6:9" ht="12.75">
      <c r="F547" s="1"/>
      <c r="G547" s="1"/>
      <c r="H547" s="1"/>
      <c r="I547" s="1"/>
    </row>
    <row r="548" spans="6:9" ht="12.75">
      <c r="F548" s="1"/>
      <c r="G548" s="1"/>
      <c r="H548" s="1"/>
      <c r="I548" s="1"/>
    </row>
    <row r="549" spans="6:9" ht="12.75">
      <c r="F549" s="1"/>
      <c r="G549" s="1"/>
      <c r="H549" s="1"/>
      <c r="I549" s="1"/>
    </row>
    <row r="550" spans="6:9" ht="12.75">
      <c r="F550" s="1"/>
      <c r="G550" s="1"/>
      <c r="H550" s="1"/>
      <c r="I550" s="1"/>
    </row>
    <row r="551" spans="6:9" ht="12.75">
      <c r="F551" s="1"/>
      <c r="G551" s="1"/>
      <c r="H551" s="1"/>
      <c r="I551" s="1"/>
    </row>
    <row r="552" spans="6:9" ht="12.75">
      <c r="F552" s="1"/>
      <c r="G552" s="1"/>
      <c r="H552" s="1"/>
      <c r="I552" s="1"/>
    </row>
    <row r="553" spans="6:9" ht="12.75">
      <c r="F553" s="1"/>
      <c r="G553" s="1"/>
      <c r="H553" s="1"/>
      <c r="I553" s="1"/>
    </row>
    <row r="554" spans="6:9" ht="12.75">
      <c r="F554" s="1"/>
      <c r="G554" s="1"/>
      <c r="H554" s="1"/>
      <c r="I554" s="1"/>
    </row>
    <row r="555" spans="6:9" ht="12.75">
      <c r="F555" s="1"/>
      <c r="G555" s="1"/>
      <c r="H555" s="1"/>
      <c r="I555" s="1"/>
    </row>
    <row r="556" spans="6:9" ht="12.75">
      <c r="F556" s="1"/>
      <c r="G556" s="1"/>
      <c r="H556" s="1"/>
      <c r="I556" s="1"/>
    </row>
    <row r="557" spans="6:9" ht="12.75">
      <c r="F557" s="1"/>
      <c r="G557" s="1"/>
      <c r="H557" s="1"/>
      <c r="I557" s="1"/>
    </row>
    <row r="558" spans="6:9" ht="12.75">
      <c r="F558" s="1"/>
      <c r="G558" s="1"/>
      <c r="H558" s="1"/>
      <c r="I558" s="1"/>
    </row>
    <row r="559" spans="6:9" ht="12.75">
      <c r="F559" s="1"/>
      <c r="G559" s="1"/>
      <c r="H559" s="1"/>
      <c r="I559" s="1"/>
    </row>
    <row r="560" spans="6:9" ht="12.75">
      <c r="F560" s="1"/>
      <c r="G560" s="1"/>
      <c r="H560" s="1"/>
      <c r="I560" s="1"/>
    </row>
    <row r="561" spans="6:9" ht="12.75">
      <c r="F561" s="1"/>
      <c r="G561" s="1"/>
      <c r="H561" s="1"/>
      <c r="I561" s="1"/>
    </row>
    <row r="562" spans="6:9" ht="12.75">
      <c r="F562" s="1"/>
      <c r="G562" s="1"/>
      <c r="H562" s="1"/>
      <c r="I562" s="1"/>
    </row>
    <row r="563" spans="6:9" ht="12.75">
      <c r="F563" s="1"/>
      <c r="G563" s="1"/>
      <c r="H563" s="1"/>
      <c r="I563" s="1"/>
    </row>
    <row r="564" spans="6:9" ht="12.75">
      <c r="F564" s="1"/>
      <c r="G564" s="1"/>
      <c r="H564" s="1"/>
      <c r="I564" s="1"/>
    </row>
    <row r="565" spans="6:9" ht="12.75">
      <c r="F565" s="1"/>
      <c r="G565" s="1"/>
      <c r="H565" s="1"/>
      <c r="I565" s="1"/>
    </row>
    <row r="566" spans="6:9" ht="12.75">
      <c r="F566" s="1"/>
      <c r="G566" s="1"/>
      <c r="H566" s="1"/>
      <c r="I566" s="1"/>
    </row>
    <row r="567" spans="6:9" ht="12.75">
      <c r="F567" s="1"/>
      <c r="G567" s="1"/>
      <c r="H567" s="1"/>
      <c r="I567" s="1"/>
    </row>
    <row r="568" spans="6:9" ht="12.75">
      <c r="F568" s="1"/>
      <c r="G568" s="1"/>
      <c r="H568" s="1"/>
      <c r="I568" s="1"/>
    </row>
    <row r="569" spans="6:9" ht="12.75">
      <c r="F569" s="1"/>
      <c r="G569" s="1"/>
      <c r="H569" s="1"/>
      <c r="I569" s="1"/>
    </row>
    <row r="570" spans="6:9" ht="12.75">
      <c r="F570" s="1"/>
      <c r="G570" s="1"/>
      <c r="H570" s="1"/>
      <c r="I570" s="1"/>
    </row>
    <row r="571" spans="6:9" ht="12.75">
      <c r="F571" s="1"/>
      <c r="G571" s="1"/>
      <c r="H571" s="1"/>
      <c r="I571" s="1"/>
    </row>
    <row r="572" spans="6:9" ht="12.75">
      <c r="F572" s="1"/>
      <c r="G572" s="1"/>
      <c r="H572" s="1"/>
      <c r="I572" s="1"/>
    </row>
    <row r="573" spans="6:9" ht="12.75">
      <c r="F573" s="1"/>
      <c r="G573" s="1"/>
      <c r="H573" s="1"/>
      <c r="I573" s="1"/>
    </row>
    <row r="574" spans="6:9" ht="12.75">
      <c r="F574" s="1"/>
      <c r="G574" s="1"/>
      <c r="H574" s="1"/>
      <c r="I574" s="1"/>
    </row>
    <row r="575" spans="6:9" ht="12.75">
      <c r="F575" s="1"/>
      <c r="G575" s="1"/>
      <c r="H575" s="1"/>
      <c r="I575" s="1"/>
    </row>
    <row r="576" spans="6:9" ht="12.75">
      <c r="F576" s="1"/>
      <c r="G576" s="1"/>
      <c r="H576" s="1"/>
      <c r="I576" s="1"/>
    </row>
    <row r="577" spans="6:9" ht="12.75">
      <c r="F577" s="1"/>
      <c r="G577" s="1"/>
      <c r="H577" s="1"/>
      <c r="I577" s="1"/>
    </row>
    <row r="578" spans="6:9" ht="12.75">
      <c r="F578" s="1"/>
      <c r="G578" s="1"/>
      <c r="H578" s="1"/>
      <c r="I578" s="1"/>
    </row>
    <row r="579" spans="6:9" ht="12.75">
      <c r="F579" s="1"/>
      <c r="G579" s="1"/>
      <c r="H579" s="1"/>
      <c r="I579" s="1"/>
    </row>
    <row r="580" spans="6:9" ht="12.75">
      <c r="F580" s="1"/>
      <c r="G580" s="1"/>
      <c r="H580" s="1"/>
      <c r="I580" s="1"/>
    </row>
    <row r="581" spans="6:9" ht="12.75">
      <c r="F581" s="1"/>
      <c r="G581" s="1"/>
      <c r="H581" s="1"/>
      <c r="I581" s="1"/>
    </row>
    <row r="582" spans="6:9" ht="12.75">
      <c r="F582" s="1"/>
      <c r="G582" s="1"/>
      <c r="H582" s="1"/>
      <c r="I582" s="1"/>
    </row>
    <row r="583" spans="6:9" ht="12.75">
      <c r="F583" s="1"/>
      <c r="G583" s="1"/>
      <c r="H583" s="1"/>
      <c r="I583" s="1"/>
    </row>
    <row r="584" spans="6:9" ht="12.75">
      <c r="F584" s="1"/>
      <c r="G584" s="1"/>
      <c r="H584" s="1"/>
      <c r="I584" s="1"/>
    </row>
    <row r="585" spans="6:9" ht="12.75">
      <c r="F585" s="1"/>
      <c r="G585" s="1"/>
      <c r="H585" s="1"/>
      <c r="I585" s="1"/>
    </row>
    <row r="586" spans="6:9" ht="12.75">
      <c r="F586" s="1"/>
      <c r="G586" s="1"/>
      <c r="H586" s="1"/>
      <c r="I586" s="1"/>
    </row>
    <row r="587" spans="6:9" ht="12.75">
      <c r="F587" s="1"/>
      <c r="G587" s="1"/>
      <c r="H587" s="1"/>
      <c r="I587" s="1"/>
    </row>
    <row r="588" spans="6:9" ht="12.75">
      <c r="F588" s="1"/>
      <c r="G588" s="1"/>
      <c r="H588" s="1"/>
      <c r="I588" s="1"/>
    </row>
    <row r="589" spans="6:9" ht="12.75">
      <c r="F589" s="1"/>
      <c r="G589" s="1"/>
      <c r="H589" s="1"/>
      <c r="I589" s="1"/>
    </row>
    <row r="590" spans="6:9" ht="12.75">
      <c r="F590" s="1"/>
      <c r="G590" s="1"/>
      <c r="H590" s="1"/>
      <c r="I590" s="1"/>
    </row>
    <row r="591" spans="6:9" ht="12.75">
      <c r="F591" s="1"/>
      <c r="G591" s="1"/>
      <c r="H591" s="1"/>
      <c r="I591" s="1"/>
    </row>
    <row r="592" spans="6:9" ht="12.75">
      <c r="F592" s="1"/>
      <c r="G592" s="1"/>
      <c r="H592" s="1"/>
      <c r="I592" s="1"/>
    </row>
    <row r="593" spans="6:9" ht="12.75">
      <c r="F593" s="1"/>
      <c r="G593" s="1"/>
      <c r="H593" s="1"/>
      <c r="I593" s="1"/>
    </row>
    <row r="594" spans="6:9" ht="12.75">
      <c r="F594" s="1"/>
      <c r="G594" s="1"/>
      <c r="H594" s="1"/>
      <c r="I594" s="1"/>
    </row>
    <row r="595" spans="6:9" ht="12.75">
      <c r="F595" s="1"/>
      <c r="G595" s="1"/>
      <c r="H595" s="1"/>
      <c r="I595" s="1"/>
    </row>
    <row r="596" spans="6:9" ht="12.75">
      <c r="F596" s="1"/>
      <c r="G596" s="1"/>
      <c r="H596" s="1"/>
      <c r="I596" s="1"/>
    </row>
    <row r="597" spans="6:9" ht="12.75">
      <c r="F597" s="1"/>
      <c r="G597" s="1"/>
      <c r="H597" s="1"/>
      <c r="I597" s="1"/>
    </row>
    <row r="598" spans="6:9" ht="12.75">
      <c r="F598" s="1"/>
      <c r="G598" s="1"/>
      <c r="H598" s="1"/>
      <c r="I598" s="1"/>
    </row>
    <row r="599" spans="6:9" ht="12.75">
      <c r="F599" s="1"/>
      <c r="G599" s="1"/>
      <c r="H599" s="1"/>
      <c r="I599" s="1"/>
    </row>
    <row r="600" spans="6:9" ht="12.75">
      <c r="F600" s="1"/>
      <c r="G600" s="1"/>
      <c r="H600" s="1"/>
      <c r="I600" s="1"/>
    </row>
    <row r="601" spans="6:9" ht="12.75">
      <c r="F601" s="1"/>
      <c r="G601" s="1"/>
      <c r="H601" s="1"/>
      <c r="I601" s="1"/>
    </row>
    <row r="602" spans="6:9" ht="12.75">
      <c r="F602" s="1"/>
      <c r="G602" s="1"/>
      <c r="H602" s="1"/>
      <c r="I602" s="1"/>
    </row>
    <row r="603" spans="6:9" ht="12.75">
      <c r="F603" s="1"/>
      <c r="G603" s="1"/>
      <c r="H603" s="1"/>
      <c r="I603" s="1"/>
    </row>
    <row r="604" spans="6:9" ht="12.75">
      <c r="F604" s="1"/>
      <c r="G604" s="1"/>
      <c r="H604" s="1"/>
      <c r="I604" s="1"/>
    </row>
    <row r="605" spans="6:9" ht="12.75">
      <c r="F605" s="1"/>
      <c r="G605" s="1"/>
      <c r="H605" s="1"/>
      <c r="I605" s="1"/>
    </row>
    <row r="606" spans="6:9" ht="12.75">
      <c r="F606" s="1"/>
      <c r="G606" s="1"/>
      <c r="H606" s="1"/>
      <c r="I606" s="1"/>
    </row>
    <row r="607" spans="6:9" ht="12.75">
      <c r="F607" s="1"/>
      <c r="G607" s="1"/>
      <c r="H607" s="1"/>
      <c r="I607" s="1"/>
    </row>
    <row r="608" spans="6:9" ht="12.75">
      <c r="F608" s="1"/>
      <c r="G608" s="1"/>
      <c r="H608" s="1"/>
      <c r="I608" s="1"/>
    </row>
    <row r="609" spans="6:9" ht="12.75">
      <c r="F609" s="1"/>
      <c r="G609" s="1"/>
      <c r="H609" s="1"/>
      <c r="I609" s="1"/>
    </row>
    <row r="610" spans="6:9" ht="12.75">
      <c r="F610" s="1"/>
      <c r="G610" s="1"/>
      <c r="H610" s="1"/>
      <c r="I610" s="1"/>
    </row>
    <row r="611" spans="6:9" ht="12.75">
      <c r="F611" s="1"/>
      <c r="G611" s="1"/>
      <c r="H611" s="1"/>
      <c r="I611" s="1"/>
    </row>
    <row r="612" spans="6:9" ht="12.75">
      <c r="F612" s="1"/>
      <c r="G612" s="1"/>
      <c r="H612" s="1"/>
      <c r="I612" s="1"/>
    </row>
    <row r="613" spans="6:9" ht="12.75">
      <c r="F613" s="1"/>
      <c r="G613" s="1"/>
      <c r="H613" s="1"/>
      <c r="I613" s="1"/>
    </row>
    <row r="614" spans="6:9" ht="12.75">
      <c r="F614" s="1"/>
      <c r="G614" s="1"/>
      <c r="H614" s="1"/>
      <c r="I614" s="1"/>
    </row>
    <row r="615" spans="6:9" ht="12.75">
      <c r="F615" s="1"/>
      <c r="G615" s="1"/>
      <c r="H615" s="1"/>
      <c r="I615" s="1"/>
    </row>
    <row r="616" spans="6:9" ht="12.75">
      <c r="F616" s="1"/>
      <c r="G616" s="1"/>
      <c r="H616" s="1"/>
      <c r="I616" s="1"/>
    </row>
    <row r="617" spans="6:9" ht="12.75">
      <c r="F617" s="1"/>
      <c r="G617" s="1"/>
      <c r="H617" s="1"/>
      <c r="I617" s="1"/>
    </row>
    <row r="618" spans="6:9" ht="12.75">
      <c r="F618" s="1"/>
      <c r="G618" s="1"/>
      <c r="H618" s="1"/>
      <c r="I618" s="1"/>
    </row>
    <row r="619" spans="6:9" ht="12.75">
      <c r="F619" s="1"/>
      <c r="G619" s="1"/>
      <c r="H619" s="1"/>
      <c r="I619" s="1"/>
    </row>
    <row r="620" spans="6:9" ht="12.75">
      <c r="F620" s="1"/>
      <c r="G620" s="1"/>
      <c r="H620" s="1"/>
      <c r="I620" s="1"/>
    </row>
    <row r="621" spans="6:9" ht="12.75">
      <c r="F621" s="1"/>
      <c r="G621" s="1"/>
      <c r="H621" s="1"/>
      <c r="I621" s="1"/>
    </row>
    <row r="622" spans="6:9" ht="12.75">
      <c r="F622" s="1"/>
      <c r="G622" s="1"/>
      <c r="H622" s="1"/>
      <c r="I622" s="1"/>
    </row>
    <row r="623" spans="6:9" ht="12.75">
      <c r="F623" s="1"/>
      <c r="G623" s="1"/>
      <c r="H623" s="1"/>
      <c r="I623" s="1"/>
    </row>
    <row r="624" spans="6:9" ht="12.75">
      <c r="F624" s="1"/>
      <c r="G624" s="1"/>
      <c r="H624" s="1"/>
      <c r="I624" s="1"/>
    </row>
    <row r="625" spans="6:9" ht="12.75">
      <c r="F625" s="1"/>
      <c r="G625" s="1"/>
      <c r="H625" s="1"/>
      <c r="I625" s="1"/>
    </row>
    <row r="626" spans="6:9" ht="12.75">
      <c r="F626" s="1"/>
      <c r="G626" s="1"/>
      <c r="H626" s="1"/>
      <c r="I626" s="1"/>
    </row>
    <row r="627" spans="6:9" ht="12.75">
      <c r="F627" s="1"/>
      <c r="G627" s="1"/>
      <c r="H627" s="1"/>
      <c r="I627" s="1"/>
    </row>
    <row r="628" spans="6:9" ht="12.75">
      <c r="F628" s="1"/>
      <c r="G628" s="1"/>
      <c r="H628" s="1"/>
      <c r="I628" s="1"/>
    </row>
    <row r="629" spans="6:9" ht="12.75">
      <c r="F629" s="1"/>
      <c r="G629" s="1"/>
      <c r="H629" s="1"/>
      <c r="I629" s="1"/>
    </row>
    <row r="630" spans="6:9" ht="12.75">
      <c r="F630" s="1"/>
      <c r="G630" s="1"/>
      <c r="H630" s="1"/>
      <c r="I630" s="1"/>
    </row>
    <row r="631" spans="6:9" ht="12.75">
      <c r="F631" s="1"/>
      <c r="G631" s="1"/>
      <c r="H631" s="1"/>
      <c r="I631" s="1"/>
    </row>
    <row r="632" spans="6:9" ht="12.75">
      <c r="F632" s="1"/>
      <c r="G632" s="1"/>
      <c r="H632" s="1"/>
      <c r="I632" s="1"/>
    </row>
    <row r="633" spans="6:9" ht="12.75">
      <c r="F633" s="1"/>
      <c r="G633" s="1"/>
      <c r="H633" s="1"/>
      <c r="I633" s="1"/>
    </row>
    <row r="634" spans="6:9" ht="12.75">
      <c r="F634" s="1"/>
      <c r="G634" s="1"/>
      <c r="H634" s="1"/>
      <c r="I634" s="1"/>
    </row>
    <row r="635" spans="6:9" ht="12.75">
      <c r="F635" s="1"/>
      <c r="G635" s="1"/>
      <c r="H635" s="1"/>
      <c r="I635" s="1"/>
    </row>
    <row r="636" spans="6:9" ht="12.75">
      <c r="F636" s="1"/>
      <c r="G636" s="1"/>
      <c r="H636" s="1"/>
      <c r="I636" s="1"/>
    </row>
    <row r="637" spans="6:9" ht="12.75">
      <c r="F637" s="1"/>
      <c r="G637" s="1"/>
      <c r="H637" s="1"/>
      <c r="I637" s="1"/>
    </row>
    <row r="638" spans="6:9" ht="12.75">
      <c r="F638" s="1"/>
      <c r="G638" s="1"/>
      <c r="H638" s="1"/>
      <c r="I638" s="1"/>
    </row>
    <row r="639" spans="6:9" ht="12.75">
      <c r="F639" s="1"/>
      <c r="G639" s="1"/>
      <c r="H639" s="1"/>
      <c r="I639" s="1"/>
    </row>
    <row r="640" spans="6:9" ht="12.75">
      <c r="F640" s="1"/>
      <c r="G640" s="1"/>
      <c r="H640" s="1"/>
      <c r="I640" s="1"/>
    </row>
    <row r="641" spans="6:9" ht="12.75">
      <c r="F641" s="1"/>
      <c r="G641" s="1"/>
      <c r="H641" s="1"/>
      <c r="I641" s="1"/>
    </row>
    <row r="642" spans="6:9" ht="12.75">
      <c r="F642" s="1"/>
      <c r="G642" s="1"/>
      <c r="H642" s="1"/>
      <c r="I642" s="1"/>
    </row>
    <row r="643" spans="6:9" ht="12.75">
      <c r="F643" s="1"/>
      <c r="G643" s="1"/>
      <c r="H643" s="1"/>
      <c r="I643" s="1"/>
    </row>
    <row r="644" spans="6:9" ht="12.75">
      <c r="F644" s="1"/>
      <c r="G644" s="1"/>
      <c r="H644" s="1"/>
      <c r="I644" s="1"/>
    </row>
    <row r="645" spans="6:9" ht="12.75">
      <c r="F645" s="1"/>
      <c r="G645" s="1"/>
      <c r="H645" s="1"/>
      <c r="I645" s="1"/>
    </row>
    <row r="646" spans="6:9" ht="12.75">
      <c r="F646" s="1"/>
      <c r="G646" s="1"/>
      <c r="H646" s="1"/>
      <c r="I646" s="1"/>
    </row>
    <row r="647" spans="6:9" ht="12.75">
      <c r="F647" s="1"/>
      <c r="G647" s="1"/>
      <c r="H647" s="1"/>
      <c r="I647" s="1"/>
    </row>
    <row r="648" spans="6:9" ht="12.75">
      <c r="F648" s="1"/>
      <c r="G648" s="1"/>
      <c r="H648" s="1"/>
      <c r="I648" s="1"/>
    </row>
    <row r="649" spans="6:9" ht="12.75">
      <c r="F649" s="1"/>
      <c r="G649" s="1"/>
      <c r="H649" s="1"/>
      <c r="I649" s="1"/>
    </row>
    <row r="650" spans="6:9" ht="12.75">
      <c r="F650" s="1"/>
      <c r="G650" s="1"/>
      <c r="H650" s="1"/>
      <c r="I650" s="1"/>
    </row>
    <row r="651" spans="6:9" ht="12.75">
      <c r="F651" s="1"/>
      <c r="G651" s="1"/>
      <c r="H651" s="1"/>
      <c r="I651" s="1"/>
    </row>
    <row r="652" spans="6:9" ht="12.75">
      <c r="F652" s="1"/>
      <c r="G652" s="1"/>
      <c r="H652" s="1"/>
      <c r="I652" s="1"/>
    </row>
    <row r="653" spans="6:9" ht="12.75">
      <c r="F653" s="1"/>
      <c r="G653" s="1"/>
      <c r="H653" s="1"/>
      <c r="I653" s="1"/>
    </row>
    <row r="654" spans="6:9" ht="12.75">
      <c r="F654" s="1"/>
      <c r="G654" s="1"/>
      <c r="H654" s="1"/>
      <c r="I654" s="1"/>
    </row>
    <row r="655" spans="6:9" ht="12.75">
      <c r="F655" s="1"/>
      <c r="G655" s="1"/>
      <c r="H655" s="1"/>
      <c r="I655" s="1"/>
    </row>
    <row r="656" spans="6:9" ht="12.75">
      <c r="F656" s="1"/>
      <c r="G656" s="1"/>
      <c r="H656" s="1"/>
      <c r="I656" s="1"/>
    </row>
    <row r="657" spans="6:9" ht="12.75">
      <c r="F657" s="1"/>
      <c r="G657" s="1"/>
      <c r="H657" s="1"/>
      <c r="I657" s="1"/>
    </row>
    <row r="658" spans="6:9" ht="12.75">
      <c r="F658" s="1"/>
      <c r="G658" s="1"/>
      <c r="H658" s="1"/>
      <c r="I658" s="1"/>
    </row>
    <row r="659" spans="6:9" ht="12.75">
      <c r="F659" s="1"/>
      <c r="G659" s="1"/>
      <c r="H659" s="1"/>
      <c r="I659" s="1"/>
    </row>
    <row r="660" spans="6:9" ht="12.75">
      <c r="F660" s="1"/>
      <c r="G660" s="1"/>
      <c r="H660" s="1"/>
      <c r="I660" s="1"/>
    </row>
    <row r="661" spans="6:9" ht="12.75">
      <c r="F661" s="1"/>
      <c r="G661" s="1"/>
      <c r="H661" s="1"/>
      <c r="I661" s="1"/>
    </row>
    <row r="662" spans="6:9" ht="12.75">
      <c r="F662" s="1"/>
      <c r="G662" s="1"/>
      <c r="H662" s="1"/>
      <c r="I662" s="1"/>
    </row>
    <row r="663" spans="6:9" ht="12.75">
      <c r="F663" s="1"/>
      <c r="G663" s="1"/>
      <c r="H663" s="1"/>
      <c r="I663" s="1"/>
    </row>
    <row r="664" spans="6:9" ht="12.75">
      <c r="F664" s="1"/>
      <c r="G664" s="1"/>
      <c r="H664" s="1"/>
      <c r="I664" s="1"/>
    </row>
    <row r="665" spans="6:9" ht="12.75">
      <c r="F665" s="1"/>
      <c r="G665" s="1"/>
      <c r="H665" s="1"/>
      <c r="I665" s="1"/>
    </row>
    <row r="666" spans="6:9" ht="12.75">
      <c r="F666" s="1"/>
      <c r="G666" s="1"/>
      <c r="H666" s="1"/>
      <c r="I666" s="1"/>
    </row>
    <row r="667" spans="6:9" ht="12.75">
      <c r="F667" s="1"/>
      <c r="G667" s="1"/>
      <c r="H667" s="1"/>
      <c r="I667" s="1"/>
    </row>
    <row r="668" spans="6:9" ht="12.75">
      <c r="F668" s="1"/>
      <c r="G668" s="1"/>
      <c r="H668" s="1"/>
      <c r="I668" s="1"/>
    </row>
    <row r="669" spans="6:9" ht="12.75">
      <c r="F669" s="1"/>
      <c r="G669" s="1"/>
      <c r="H669" s="1"/>
      <c r="I669" s="1"/>
    </row>
    <row r="670" spans="6:9" ht="12.75">
      <c r="F670" s="1"/>
      <c r="G670" s="1"/>
      <c r="H670" s="1"/>
      <c r="I670" s="1"/>
    </row>
    <row r="671" spans="6:9" ht="12.75">
      <c r="F671" s="1"/>
      <c r="G671" s="1"/>
      <c r="H671" s="1"/>
      <c r="I671" s="1"/>
    </row>
    <row r="672" spans="6:9" ht="12.75">
      <c r="F672" s="1"/>
      <c r="G672" s="1"/>
      <c r="H672" s="1"/>
      <c r="I672" s="1"/>
    </row>
    <row r="673" spans="6:9" ht="12.75">
      <c r="F673" s="1"/>
      <c r="G673" s="1"/>
      <c r="H673" s="1"/>
      <c r="I673" s="1"/>
    </row>
    <row r="674" spans="6:9" ht="12.75">
      <c r="F674" s="1"/>
      <c r="G674" s="1"/>
      <c r="H674" s="1"/>
      <c r="I674" s="1"/>
    </row>
    <row r="675" spans="6:9" ht="12.75">
      <c r="F675" s="1"/>
      <c r="G675" s="1"/>
      <c r="H675" s="1"/>
      <c r="I675" s="1"/>
    </row>
    <row r="676" spans="6:9" ht="12.75">
      <c r="F676" s="1"/>
      <c r="G676" s="1"/>
      <c r="H676" s="1"/>
      <c r="I676" s="1"/>
    </row>
    <row r="677" spans="6:9" ht="12.75">
      <c r="F677" s="1"/>
      <c r="G677" s="1"/>
      <c r="H677" s="1"/>
      <c r="I677" s="1"/>
    </row>
    <row r="678" spans="6:9" ht="12.75">
      <c r="F678" s="1"/>
      <c r="G678" s="1"/>
      <c r="H678" s="1"/>
      <c r="I678" s="1"/>
    </row>
    <row r="679" spans="6:9" ht="12.75">
      <c r="F679" s="1"/>
      <c r="G679" s="1"/>
      <c r="H679" s="1"/>
      <c r="I679" s="1"/>
    </row>
    <row r="680" spans="6:9" ht="12.75">
      <c r="F680" s="1"/>
      <c r="G680" s="1"/>
      <c r="H680" s="1"/>
      <c r="I680" s="1"/>
    </row>
    <row r="681" spans="6:9" ht="12.75">
      <c r="F681" s="1"/>
      <c r="G681" s="1"/>
      <c r="H681" s="1"/>
      <c r="I681" s="1"/>
    </row>
    <row r="682" spans="6:9" ht="12.75">
      <c r="F682" s="1"/>
      <c r="G682" s="1"/>
      <c r="H682" s="1"/>
      <c r="I682" s="1"/>
    </row>
    <row r="683" spans="6:9" ht="12.75">
      <c r="F683" s="1"/>
      <c r="G683" s="1"/>
      <c r="H683" s="1"/>
      <c r="I683" s="1"/>
    </row>
    <row r="684" spans="6:9" ht="12.75">
      <c r="F684" s="1"/>
      <c r="G684" s="1"/>
      <c r="H684" s="1"/>
      <c r="I684" s="1"/>
    </row>
    <row r="685" spans="6:9" ht="12.75">
      <c r="F685" s="1"/>
      <c r="G685" s="1"/>
      <c r="H685" s="1"/>
      <c r="I685" s="1"/>
    </row>
    <row r="686" spans="6:9" ht="12.75">
      <c r="F686" s="1"/>
      <c r="G686" s="1"/>
      <c r="H686" s="1"/>
      <c r="I686" s="1"/>
    </row>
    <row r="687" spans="6:9" ht="12.75">
      <c r="F687" s="1"/>
      <c r="G687" s="1"/>
      <c r="H687" s="1"/>
      <c r="I687" s="1"/>
    </row>
    <row r="688" spans="6:9" ht="12.75">
      <c r="F688" s="1"/>
      <c r="G688" s="1"/>
      <c r="H688" s="1"/>
      <c r="I688" s="1"/>
    </row>
    <row r="689" spans="6:9" ht="12.75">
      <c r="F689" s="1"/>
      <c r="G689" s="1"/>
      <c r="H689" s="1"/>
      <c r="I689" s="1"/>
    </row>
    <row r="690" spans="6:9" ht="12.75">
      <c r="F690" s="1"/>
      <c r="G690" s="1"/>
      <c r="H690" s="1"/>
      <c r="I690" s="1"/>
    </row>
    <row r="691" spans="6:9" ht="12.75">
      <c r="F691" s="1"/>
      <c r="G691" s="1"/>
      <c r="H691" s="1"/>
      <c r="I691" s="1"/>
    </row>
    <row r="692" spans="6:9" ht="12.75">
      <c r="F692" s="1"/>
      <c r="G692" s="1"/>
      <c r="H692" s="1"/>
      <c r="I692" s="1"/>
    </row>
    <row r="693" spans="6:9" ht="12.75">
      <c r="F693" s="1"/>
      <c r="G693" s="1"/>
      <c r="H693" s="1"/>
      <c r="I693" s="1"/>
    </row>
    <row r="694" spans="6:9" ht="12.75">
      <c r="F694" s="1"/>
      <c r="G694" s="1"/>
      <c r="H694" s="1"/>
      <c r="I694" s="1"/>
    </row>
    <row r="695" spans="6:9" ht="12.75">
      <c r="F695" s="1"/>
      <c r="G695" s="1"/>
      <c r="H695" s="1"/>
      <c r="I695" s="1"/>
    </row>
    <row r="696" spans="6:9" ht="12.75">
      <c r="F696" s="1"/>
      <c r="G696" s="1"/>
      <c r="H696" s="1"/>
      <c r="I696" s="1"/>
    </row>
    <row r="697" spans="6:9" ht="12.75">
      <c r="F697" s="1"/>
      <c r="G697" s="1"/>
      <c r="H697" s="1"/>
      <c r="I697" s="1"/>
    </row>
    <row r="698" spans="6:9" ht="12.75">
      <c r="F698" s="1"/>
      <c r="G698" s="1"/>
      <c r="H698" s="1"/>
      <c r="I698" s="1"/>
    </row>
    <row r="699" spans="6:9" ht="12.75">
      <c r="F699" s="1"/>
      <c r="G699" s="1"/>
      <c r="H699" s="1"/>
      <c r="I699" s="1"/>
    </row>
    <row r="700" spans="6:9" ht="12.75">
      <c r="F700" s="1"/>
      <c r="G700" s="1"/>
      <c r="H700" s="1"/>
      <c r="I700" s="1"/>
    </row>
    <row r="701" spans="6:9" ht="12.75">
      <c r="F701" s="1"/>
      <c r="G701" s="1"/>
      <c r="H701" s="1"/>
      <c r="I701" s="1"/>
    </row>
    <row r="702" spans="6:9" ht="12.75">
      <c r="F702" s="1"/>
      <c r="G702" s="1"/>
      <c r="H702" s="1"/>
      <c r="I702" s="1"/>
    </row>
    <row r="703" spans="6:9" ht="12.75">
      <c r="F703" s="1"/>
      <c r="G703" s="1"/>
      <c r="H703" s="1"/>
      <c r="I703" s="1"/>
    </row>
    <row r="704" spans="6:9" ht="12.75">
      <c r="F704" s="1"/>
      <c r="G704" s="1"/>
      <c r="H704" s="1"/>
      <c r="I704" s="1"/>
    </row>
    <row r="705" spans="6:9" ht="12.75">
      <c r="F705" s="1"/>
      <c r="G705" s="1"/>
      <c r="H705" s="1"/>
      <c r="I705" s="1"/>
    </row>
    <row r="706" spans="6:9" ht="12.75">
      <c r="F706" s="1"/>
      <c r="G706" s="1"/>
      <c r="H706" s="1"/>
      <c r="I706" s="1"/>
    </row>
    <row r="707" spans="6:9" ht="12.75">
      <c r="F707" s="1"/>
      <c r="G707" s="1"/>
      <c r="H707" s="1"/>
      <c r="I707" s="1"/>
    </row>
    <row r="708" spans="6:9" ht="12.75">
      <c r="F708" s="1"/>
      <c r="G708" s="1"/>
      <c r="H708" s="1"/>
      <c r="I708" s="1"/>
    </row>
    <row r="709" spans="6:9" ht="12.75">
      <c r="F709" s="1"/>
      <c r="G709" s="1"/>
      <c r="H709" s="1"/>
      <c r="I709" s="1"/>
    </row>
    <row r="710" spans="6:9" ht="12.75">
      <c r="F710" s="1"/>
      <c r="G710" s="1"/>
      <c r="H710" s="1"/>
      <c r="I710" s="1"/>
    </row>
    <row r="711" spans="6:9" ht="12.75">
      <c r="F711" s="1"/>
      <c r="G711" s="1"/>
      <c r="H711" s="1"/>
      <c r="I711" s="1"/>
    </row>
    <row r="712" spans="6:9" ht="12.75">
      <c r="F712" s="1"/>
      <c r="G712" s="1"/>
      <c r="H712" s="1"/>
      <c r="I712" s="1"/>
    </row>
    <row r="713" spans="6:9" ht="12.75">
      <c r="F713" s="1"/>
      <c r="G713" s="1"/>
      <c r="H713" s="1"/>
      <c r="I713" s="1"/>
    </row>
    <row r="714" spans="6:9" ht="12.75">
      <c r="F714" s="1"/>
      <c r="G714" s="1"/>
      <c r="H714" s="1"/>
      <c r="I714" s="1"/>
    </row>
    <row r="715" spans="6:9" ht="12.75">
      <c r="F715" s="1"/>
      <c r="G715" s="1"/>
      <c r="H715" s="1"/>
      <c r="I715" s="1"/>
    </row>
    <row r="716" spans="6:9" ht="12.75">
      <c r="F716" s="1"/>
      <c r="G716" s="1"/>
      <c r="H716" s="1"/>
      <c r="I716" s="1"/>
    </row>
    <row r="717" spans="6:9" ht="12.75">
      <c r="F717" s="1"/>
      <c r="G717" s="1"/>
      <c r="H717" s="1"/>
      <c r="I717" s="1"/>
    </row>
    <row r="718" spans="6:9" ht="12.75">
      <c r="F718" s="1"/>
      <c r="G718" s="1"/>
      <c r="H718" s="1"/>
      <c r="I718" s="1"/>
    </row>
    <row r="719" spans="6:9" ht="12.75">
      <c r="F719" s="1"/>
      <c r="G719" s="1"/>
      <c r="H719" s="1"/>
      <c r="I719" s="1"/>
    </row>
    <row r="720" spans="6:9" ht="12.75">
      <c r="F720" s="1"/>
      <c r="G720" s="1"/>
      <c r="H720" s="1"/>
      <c r="I720" s="1"/>
    </row>
    <row r="721" spans="6:9" ht="12.75">
      <c r="F721" s="1"/>
      <c r="G721" s="1"/>
      <c r="H721" s="1"/>
      <c r="I721" s="1"/>
    </row>
    <row r="722" spans="6:9" ht="12.75">
      <c r="F722" s="1"/>
      <c r="G722" s="1"/>
      <c r="H722" s="1"/>
      <c r="I722" s="1"/>
    </row>
    <row r="723" spans="6:9" ht="12.75">
      <c r="F723" s="1"/>
      <c r="G723" s="1"/>
      <c r="H723" s="1"/>
      <c r="I723" s="1"/>
    </row>
    <row r="724" spans="6:9" ht="12.75">
      <c r="F724" s="1"/>
      <c r="G724" s="1"/>
      <c r="H724" s="1"/>
      <c r="I724" s="1"/>
    </row>
    <row r="725" spans="6:9" ht="12.75">
      <c r="F725" s="1"/>
      <c r="G725" s="1"/>
      <c r="H725" s="1"/>
      <c r="I725" s="1"/>
    </row>
    <row r="726" spans="6:9" ht="12.75">
      <c r="F726" s="1"/>
      <c r="G726" s="1"/>
      <c r="H726" s="1"/>
      <c r="I726" s="1"/>
    </row>
    <row r="727" spans="6:9" ht="12.75">
      <c r="F727" s="1"/>
      <c r="G727" s="1"/>
      <c r="H727" s="1"/>
      <c r="I727" s="1"/>
    </row>
    <row r="728" spans="6:9" ht="12.75">
      <c r="F728" s="1"/>
      <c r="G728" s="1"/>
      <c r="H728" s="1"/>
      <c r="I728" s="1"/>
    </row>
    <row r="729" spans="6:9" ht="12.75">
      <c r="F729" s="1"/>
      <c r="G729" s="1"/>
      <c r="H729" s="1"/>
      <c r="I729" s="1"/>
    </row>
    <row r="730" spans="6:9" ht="12.75">
      <c r="F730" s="1"/>
      <c r="G730" s="1"/>
      <c r="H730" s="1"/>
      <c r="I730" s="1"/>
    </row>
    <row r="731" spans="6:9" ht="12.75">
      <c r="F731" s="1"/>
      <c r="G731" s="1"/>
      <c r="H731" s="1"/>
      <c r="I731" s="1"/>
    </row>
    <row r="732" spans="6:9" ht="12.75">
      <c r="F732" s="1"/>
      <c r="G732" s="1"/>
      <c r="H732" s="1"/>
      <c r="I732" s="1"/>
    </row>
    <row r="733" spans="6:9" ht="12.75">
      <c r="F733" s="1"/>
      <c r="G733" s="1"/>
      <c r="H733" s="1"/>
      <c r="I733" s="1"/>
    </row>
    <row r="734" spans="6:9" ht="12.75">
      <c r="F734" s="1"/>
      <c r="G734" s="1"/>
      <c r="H734" s="1"/>
      <c r="I734" s="1"/>
    </row>
    <row r="735" spans="6:9" ht="12.75">
      <c r="F735" s="1"/>
      <c r="G735" s="1"/>
      <c r="H735" s="1"/>
      <c r="I735" s="1"/>
    </row>
    <row r="736" spans="6:9" ht="12.75">
      <c r="F736" s="1"/>
      <c r="G736" s="1"/>
      <c r="H736" s="1"/>
      <c r="I736" s="1"/>
    </row>
    <row r="737" spans="6:9" ht="12.75">
      <c r="F737" s="1"/>
      <c r="G737" s="1"/>
      <c r="H737" s="1"/>
      <c r="I737" s="1"/>
    </row>
    <row r="738" spans="6:9" ht="12.75">
      <c r="F738" s="1"/>
      <c r="G738" s="1"/>
      <c r="H738" s="1"/>
      <c r="I738" s="1"/>
    </row>
    <row r="739" spans="6:9" ht="12.75">
      <c r="F739" s="1"/>
      <c r="G739" s="1"/>
      <c r="H739" s="1"/>
      <c r="I739" s="1"/>
    </row>
    <row r="740" spans="6:9" ht="12.75">
      <c r="F740" s="1"/>
      <c r="G740" s="1"/>
      <c r="H740" s="1"/>
      <c r="I740" s="1"/>
    </row>
    <row r="741" spans="6:9" ht="12.75">
      <c r="F741" s="1"/>
      <c r="G741" s="1"/>
      <c r="H741" s="1"/>
      <c r="I741" s="1"/>
    </row>
    <row r="742" spans="6:9" ht="12.75">
      <c r="F742" s="1"/>
      <c r="G742" s="1"/>
      <c r="H742" s="1"/>
      <c r="I742" s="1"/>
    </row>
    <row r="743" spans="6:9" ht="12.75">
      <c r="F743" s="1"/>
      <c r="G743" s="1"/>
      <c r="H743" s="1"/>
      <c r="I743" s="1"/>
    </row>
    <row r="744" spans="6:9" ht="12.75">
      <c r="F744" s="1"/>
      <c r="G744" s="1"/>
      <c r="H744" s="1"/>
      <c r="I744" s="1"/>
    </row>
    <row r="745" spans="6:9" ht="12.75">
      <c r="F745" s="1"/>
      <c r="G745" s="1"/>
      <c r="H745" s="1"/>
      <c r="I745" s="1"/>
    </row>
    <row r="746" spans="6:9" ht="12.75">
      <c r="F746" s="1"/>
      <c r="G746" s="1"/>
      <c r="H746" s="1"/>
      <c r="I746" s="1"/>
    </row>
    <row r="747" spans="6:9" ht="12.75">
      <c r="F747" s="1"/>
      <c r="G747" s="1"/>
      <c r="H747" s="1"/>
      <c r="I747" s="1"/>
    </row>
    <row r="748" spans="6:9" ht="12.75">
      <c r="F748" s="1"/>
      <c r="G748" s="1"/>
      <c r="H748" s="1"/>
      <c r="I748" s="1"/>
    </row>
    <row r="749" spans="6:9" ht="12.75">
      <c r="F749" s="1"/>
      <c r="G749" s="1"/>
      <c r="H749" s="1"/>
      <c r="I749" s="1"/>
    </row>
    <row r="750" spans="6:9" ht="12.75">
      <c r="F750" s="1"/>
      <c r="G750" s="1"/>
      <c r="H750" s="1"/>
      <c r="I750" s="1"/>
    </row>
    <row r="751" spans="6:9" ht="12.75">
      <c r="F751" s="1"/>
      <c r="G751" s="1"/>
      <c r="H751" s="1"/>
      <c r="I751" s="1"/>
    </row>
    <row r="752" spans="6:9" ht="12.75">
      <c r="F752" s="1"/>
      <c r="G752" s="1"/>
      <c r="H752" s="1"/>
      <c r="I752" s="1"/>
    </row>
    <row r="753" spans="6:9" ht="12.75">
      <c r="F753" s="1"/>
      <c r="G753" s="1"/>
      <c r="H753" s="1"/>
      <c r="I753" s="1"/>
    </row>
    <row r="754" spans="6:9" ht="12.75">
      <c r="F754" s="1"/>
      <c r="G754" s="1"/>
      <c r="H754" s="1"/>
      <c r="I754" s="1"/>
    </row>
    <row r="755" spans="6:9" ht="12.75">
      <c r="F755" s="1"/>
      <c r="G755" s="1"/>
      <c r="H755" s="1"/>
      <c r="I755" s="1"/>
    </row>
    <row r="756" spans="6:9" ht="12.75">
      <c r="F756" s="1"/>
      <c r="G756" s="1"/>
      <c r="H756" s="1"/>
      <c r="I756" s="1"/>
    </row>
    <row r="757" spans="6:9" ht="12.75">
      <c r="F757" s="1"/>
      <c r="G757" s="1"/>
      <c r="H757" s="1"/>
      <c r="I757" s="1"/>
    </row>
    <row r="758" spans="6:9" ht="12.75">
      <c r="F758" s="1"/>
      <c r="G758" s="1"/>
      <c r="H758" s="1"/>
      <c r="I758" s="1"/>
    </row>
    <row r="759" spans="6:9" ht="12.75">
      <c r="F759" s="1"/>
      <c r="G759" s="1"/>
      <c r="H759" s="1"/>
      <c r="I759" s="1"/>
    </row>
    <row r="760" spans="6:9" ht="12.75">
      <c r="F760" s="1"/>
      <c r="G760" s="1"/>
      <c r="H760" s="1"/>
      <c r="I760" s="1"/>
    </row>
    <row r="761" spans="6:9" ht="12.75">
      <c r="F761" s="1"/>
      <c r="G761" s="1"/>
      <c r="H761" s="1"/>
      <c r="I761" s="1"/>
    </row>
    <row r="762" spans="6:9" ht="12.75">
      <c r="F762" s="1"/>
      <c r="G762" s="1"/>
      <c r="H762" s="1"/>
      <c r="I762" s="1"/>
    </row>
    <row r="763" spans="6:9" ht="12.75">
      <c r="F763" s="1"/>
      <c r="G763" s="1"/>
      <c r="H763" s="1"/>
      <c r="I763" s="1"/>
    </row>
    <row r="764" spans="6:9" ht="12.75">
      <c r="F764" s="1"/>
      <c r="G764" s="1"/>
      <c r="H764" s="1"/>
      <c r="I764" s="1"/>
    </row>
    <row r="765" spans="6:9" ht="12.75">
      <c r="F765" s="1"/>
      <c r="G765" s="1"/>
      <c r="H765" s="1"/>
      <c r="I765" s="1"/>
    </row>
    <row r="766" spans="6:9" ht="12.75">
      <c r="F766" s="1"/>
      <c r="G766" s="1"/>
      <c r="H766" s="1"/>
      <c r="I766" s="1"/>
    </row>
    <row r="767" spans="6:9" ht="12.75">
      <c r="F767" s="1"/>
      <c r="G767" s="1"/>
      <c r="H767" s="1"/>
      <c r="I767" s="1"/>
    </row>
    <row r="768" spans="6:9" ht="12.75">
      <c r="F768" s="1"/>
      <c r="G768" s="1"/>
      <c r="H768" s="1"/>
      <c r="I768" s="1"/>
    </row>
    <row r="769" spans="6:9" ht="12.75">
      <c r="F769" s="1"/>
      <c r="G769" s="1"/>
      <c r="H769" s="1"/>
      <c r="I769" s="1"/>
    </row>
    <row r="770" spans="6:9" ht="12.75">
      <c r="F770" s="1"/>
      <c r="G770" s="1"/>
      <c r="H770" s="1"/>
      <c r="I770" s="1"/>
    </row>
    <row r="771" spans="6:9" ht="12.75">
      <c r="F771" s="1"/>
      <c r="G771" s="1"/>
      <c r="H771" s="1"/>
      <c r="I771" s="1"/>
    </row>
    <row r="772" spans="6:9" ht="12.75">
      <c r="F772" s="1"/>
      <c r="G772" s="1"/>
      <c r="H772" s="1"/>
      <c r="I772" s="1"/>
    </row>
    <row r="773" spans="6:9" ht="12.75">
      <c r="F773" s="1"/>
      <c r="G773" s="1"/>
      <c r="H773" s="1"/>
      <c r="I773" s="1"/>
    </row>
    <row r="774" spans="6:9" ht="12.75">
      <c r="F774" s="1"/>
      <c r="G774" s="1"/>
      <c r="H774" s="1"/>
      <c r="I774" s="1"/>
    </row>
    <row r="775" spans="6:9" ht="12.75">
      <c r="F775" s="1"/>
      <c r="G775" s="1"/>
      <c r="H775" s="1"/>
      <c r="I775" s="1"/>
    </row>
    <row r="776" spans="6:9" ht="12.75">
      <c r="F776" s="1"/>
      <c r="G776" s="1"/>
      <c r="H776" s="1"/>
      <c r="I776" s="1"/>
    </row>
    <row r="777" spans="6:9" ht="12.75">
      <c r="F777" s="1"/>
      <c r="G777" s="1"/>
      <c r="H777" s="1"/>
      <c r="I777" s="1"/>
    </row>
    <row r="778" spans="6:9" ht="12.75">
      <c r="F778" s="1"/>
      <c r="G778" s="1"/>
      <c r="H778" s="1"/>
      <c r="I778" s="1"/>
    </row>
    <row r="779" spans="6:9" ht="12.75">
      <c r="F779" s="1"/>
      <c r="G779" s="1"/>
      <c r="H779" s="1"/>
      <c r="I779" s="1"/>
    </row>
    <row r="780" spans="6:9" ht="12.75">
      <c r="F780" s="1"/>
      <c r="G780" s="1"/>
      <c r="H780" s="1"/>
      <c r="I780" s="1"/>
    </row>
    <row r="781" spans="6:9" ht="12.75">
      <c r="F781" s="1"/>
      <c r="G781" s="1"/>
      <c r="H781" s="1"/>
      <c r="I781" s="1"/>
    </row>
    <row r="782" spans="6:9" ht="12.75">
      <c r="F782" s="1"/>
      <c r="G782" s="1"/>
      <c r="H782" s="1"/>
      <c r="I782" s="1"/>
    </row>
    <row r="783" spans="6:9" ht="12.75">
      <c r="F783" s="1"/>
      <c r="G783" s="1"/>
      <c r="H783" s="1"/>
      <c r="I783" s="1"/>
    </row>
    <row r="784" spans="6:9" ht="12.75">
      <c r="F784" s="1"/>
      <c r="G784" s="1"/>
      <c r="H784" s="1"/>
      <c r="I784" s="1"/>
    </row>
    <row r="785" spans="6:9" ht="12.75">
      <c r="F785" s="1"/>
      <c r="G785" s="1"/>
      <c r="H785" s="1"/>
      <c r="I785" s="1"/>
    </row>
    <row r="786" spans="6:9" ht="12.75">
      <c r="F786" s="1"/>
      <c r="G786" s="1"/>
      <c r="H786" s="1"/>
      <c r="I786" s="1"/>
    </row>
    <row r="787" spans="6:9" ht="12.75">
      <c r="F787" s="1"/>
      <c r="G787" s="1"/>
      <c r="H787" s="1"/>
      <c r="I787" s="1"/>
    </row>
    <row r="788" spans="6:9" ht="12.75">
      <c r="F788" s="1"/>
      <c r="G788" s="1"/>
      <c r="H788" s="1"/>
      <c r="I788" s="1"/>
    </row>
    <row r="789" spans="6:9" ht="12.75">
      <c r="F789" s="1"/>
      <c r="G789" s="1"/>
      <c r="H789" s="1"/>
      <c r="I789" s="1"/>
    </row>
    <row r="790" spans="6:9" ht="12.75">
      <c r="F790" s="1"/>
      <c r="G790" s="1"/>
      <c r="H790" s="1"/>
      <c r="I790" s="1"/>
    </row>
    <row r="791" spans="6:9" ht="12.75">
      <c r="F791" s="1"/>
      <c r="G791" s="1"/>
      <c r="H791" s="1"/>
      <c r="I791" s="1"/>
    </row>
    <row r="792" spans="6:9" ht="12.75">
      <c r="F792" s="1"/>
      <c r="G792" s="1"/>
      <c r="H792" s="1"/>
      <c r="I792" s="1"/>
    </row>
    <row r="793" spans="6:9" ht="12.75">
      <c r="F793" s="1"/>
      <c r="G793" s="1"/>
      <c r="H793" s="1"/>
      <c r="I793" s="1"/>
    </row>
    <row r="794" spans="6:9" ht="12.75">
      <c r="F794" s="1"/>
      <c r="G794" s="1"/>
      <c r="H794" s="1"/>
      <c r="I794" s="1"/>
    </row>
    <row r="795" spans="6:9" ht="12.75">
      <c r="F795" s="1"/>
      <c r="G795" s="1"/>
      <c r="H795" s="1"/>
      <c r="I795" s="1"/>
    </row>
    <row r="796" spans="6:9" ht="12.75">
      <c r="F796" s="1"/>
      <c r="G796" s="1"/>
      <c r="H796" s="1"/>
      <c r="I796" s="1"/>
    </row>
    <row r="797" spans="6:9" ht="12.75">
      <c r="F797" s="1"/>
      <c r="G797" s="1"/>
      <c r="H797" s="1"/>
      <c r="I797" s="1"/>
    </row>
    <row r="798" spans="6:9" ht="12.75">
      <c r="F798" s="1"/>
      <c r="G798" s="1"/>
      <c r="H798" s="1"/>
      <c r="I798" s="1"/>
    </row>
    <row r="799" spans="6:9" ht="12.75">
      <c r="F799" s="1"/>
      <c r="G799" s="1"/>
      <c r="H799" s="1"/>
      <c r="I799" s="1"/>
    </row>
    <row r="800" spans="6:9" ht="12.75">
      <c r="F800" s="1"/>
      <c r="G800" s="1"/>
      <c r="H800" s="1"/>
      <c r="I800" s="1"/>
    </row>
    <row r="801" spans="6:9" ht="12.75">
      <c r="F801" s="1"/>
      <c r="G801" s="1"/>
      <c r="H801" s="1"/>
      <c r="I801" s="1"/>
    </row>
    <row r="802" spans="6:9" ht="12.75">
      <c r="F802" s="1"/>
      <c r="G802" s="1"/>
      <c r="H802" s="1"/>
      <c r="I802" s="1"/>
    </row>
    <row r="803" spans="6:9" ht="12.75">
      <c r="F803" s="1"/>
      <c r="G803" s="1"/>
      <c r="H803" s="1"/>
      <c r="I803" s="1"/>
    </row>
    <row r="804" spans="6:9" ht="12.75">
      <c r="F804" s="1"/>
      <c r="G804" s="1"/>
      <c r="H804" s="1"/>
      <c r="I804" s="1"/>
    </row>
    <row r="805" spans="6:9" ht="12.75">
      <c r="F805" s="1"/>
      <c r="G805" s="1"/>
      <c r="H805" s="1"/>
      <c r="I805" s="1"/>
    </row>
    <row r="806" spans="6:9" ht="12.75">
      <c r="F806" s="1"/>
      <c r="G806" s="1"/>
      <c r="H806" s="1"/>
      <c r="I806" s="1"/>
    </row>
    <row r="807" spans="6:9" ht="12.75">
      <c r="F807" s="1"/>
      <c r="G807" s="1"/>
      <c r="H807" s="1"/>
      <c r="I807" s="1"/>
    </row>
    <row r="808" spans="6:9" ht="12.75">
      <c r="F808" s="1"/>
      <c r="G808" s="1"/>
      <c r="H808" s="1"/>
      <c r="I808" s="1"/>
    </row>
    <row r="809" spans="6:9" ht="12.75">
      <c r="F809" s="1"/>
      <c r="G809" s="1"/>
      <c r="H809" s="1"/>
      <c r="I809" s="1"/>
    </row>
    <row r="810" spans="6:9" ht="12.75">
      <c r="F810" s="1"/>
      <c r="G810" s="1"/>
      <c r="H810" s="1"/>
      <c r="I810" s="1"/>
    </row>
    <row r="811" spans="6:9" ht="12.75">
      <c r="F811" s="1"/>
      <c r="G811" s="1"/>
      <c r="H811" s="1"/>
      <c r="I811" s="1"/>
    </row>
    <row r="812" spans="6:9" ht="12.75">
      <c r="F812" s="1"/>
      <c r="G812" s="1"/>
      <c r="H812" s="1"/>
      <c r="I812" s="1"/>
    </row>
    <row r="813" spans="6:9" ht="12.75">
      <c r="F813" s="1"/>
      <c r="G813" s="1"/>
      <c r="H813" s="1"/>
      <c r="I813" s="1"/>
    </row>
    <row r="814" spans="6:9" ht="12.75">
      <c r="F814" s="1"/>
      <c r="G814" s="1"/>
      <c r="H814" s="1"/>
      <c r="I814" s="1"/>
    </row>
    <row r="815" spans="6:9" ht="12.75">
      <c r="F815" s="1"/>
      <c r="G815" s="1"/>
      <c r="H815" s="1"/>
      <c r="I815" s="1"/>
    </row>
    <row r="816" spans="6:9" ht="12.75">
      <c r="F816" s="1"/>
      <c r="G816" s="1"/>
      <c r="H816" s="1"/>
      <c r="I816" s="1"/>
    </row>
    <row r="817" spans="6:9" ht="12.75">
      <c r="F817" s="1"/>
      <c r="G817" s="1"/>
      <c r="H817" s="1"/>
      <c r="I817" s="1"/>
    </row>
    <row r="818" spans="6:9" ht="12.75">
      <c r="F818" s="1"/>
      <c r="G818" s="1"/>
      <c r="H818" s="1"/>
      <c r="I818" s="1"/>
    </row>
    <row r="819" spans="6:9" ht="12.75">
      <c r="F819" s="1"/>
      <c r="G819" s="1"/>
      <c r="H819" s="1"/>
      <c r="I819" s="1"/>
    </row>
    <row r="820" spans="6:9" ht="12.75">
      <c r="F820" s="1"/>
      <c r="G820" s="1"/>
      <c r="H820" s="1"/>
      <c r="I820" s="1"/>
    </row>
    <row r="821" spans="6:9" ht="12.75">
      <c r="F821" s="1"/>
      <c r="G821" s="1"/>
      <c r="H821" s="1"/>
      <c r="I821" s="1"/>
    </row>
    <row r="822" spans="6:9" ht="12.75">
      <c r="F822" s="1"/>
      <c r="G822" s="1"/>
      <c r="H822" s="1"/>
      <c r="I822" s="1"/>
    </row>
    <row r="823" spans="6:9" ht="12.75">
      <c r="F823" s="1"/>
      <c r="G823" s="1"/>
      <c r="H823" s="1"/>
      <c r="I823" s="1"/>
    </row>
    <row r="824" spans="6:9" ht="12.75">
      <c r="F824" s="1"/>
      <c r="G824" s="1"/>
      <c r="H824" s="1"/>
      <c r="I824" s="1"/>
    </row>
    <row r="825" spans="6:9" ht="12.75">
      <c r="F825" s="1"/>
      <c r="G825" s="1"/>
      <c r="H825" s="1"/>
      <c r="I825" s="1"/>
    </row>
    <row r="826" spans="6:9" ht="12.75">
      <c r="F826" s="1"/>
      <c r="G826" s="1"/>
      <c r="H826" s="1"/>
      <c r="I826" s="1"/>
    </row>
    <row r="827" spans="6:9" ht="12.75">
      <c r="F827" s="1"/>
      <c r="G827" s="1"/>
      <c r="H827" s="1"/>
      <c r="I827" s="1"/>
    </row>
    <row r="828" spans="6:9" ht="12.75">
      <c r="F828" s="1"/>
      <c r="G828" s="1"/>
      <c r="H828" s="1"/>
      <c r="I828" s="1"/>
    </row>
    <row r="829" spans="6:9" ht="12.75">
      <c r="F829" s="1"/>
      <c r="G829" s="1"/>
      <c r="H829" s="1"/>
      <c r="I829" s="1"/>
    </row>
    <row r="830" spans="6:9" ht="12.75">
      <c r="F830" s="1"/>
      <c r="G830" s="1"/>
      <c r="H830" s="1"/>
      <c r="I830" s="1"/>
    </row>
    <row r="831" spans="6:9" ht="12.75">
      <c r="F831" s="1"/>
      <c r="G831" s="1"/>
      <c r="H831" s="1"/>
      <c r="I831" s="1"/>
    </row>
    <row r="832" spans="6:9" ht="12.75">
      <c r="F832" s="1"/>
      <c r="G832" s="1"/>
      <c r="H832" s="1"/>
      <c r="I832" s="1"/>
    </row>
    <row r="833" spans="6:9" ht="12.75">
      <c r="F833" s="1"/>
      <c r="G833" s="1"/>
      <c r="H833" s="1"/>
      <c r="I833" s="1"/>
    </row>
    <row r="834" spans="6:9" ht="12.75">
      <c r="F834" s="1"/>
      <c r="G834" s="1"/>
      <c r="H834" s="1"/>
      <c r="I834" s="1"/>
    </row>
    <row r="835" spans="6:9" ht="12.75">
      <c r="F835" s="1"/>
      <c r="G835" s="1"/>
      <c r="H835" s="1"/>
      <c r="I835" s="1"/>
    </row>
    <row r="836" spans="6:9" ht="12.75">
      <c r="F836" s="1"/>
      <c r="G836" s="1"/>
      <c r="H836" s="1"/>
      <c r="I836" s="1"/>
    </row>
    <row r="837" spans="6:9" ht="12.75">
      <c r="F837" s="1"/>
      <c r="G837" s="1"/>
      <c r="H837" s="1"/>
      <c r="I837" s="1"/>
    </row>
    <row r="838" spans="6:9" ht="12.75">
      <c r="F838" s="1"/>
      <c r="G838" s="1"/>
      <c r="H838" s="1"/>
      <c r="I838" s="1"/>
    </row>
    <row r="839" spans="6:9" ht="12.75">
      <c r="F839" s="1"/>
      <c r="G839" s="1"/>
      <c r="H839" s="1"/>
      <c r="I839" s="1"/>
    </row>
    <row r="840" spans="6:9" ht="12.75">
      <c r="F840" s="1"/>
      <c r="G840" s="1"/>
      <c r="H840" s="1"/>
      <c r="I840" s="1"/>
    </row>
    <row r="841" spans="6:9" ht="12.75">
      <c r="F841" s="1"/>
      <c r="G841" s="1"/>
      <c r="H841" s="1"/>
      <c r="I841" s="1"/>
    </row>
    <row r="842" spans="6:9" ht="12.75">
      <c r="F842" s="1"/>
      <c r="G842" s="1"/>
      <c r="H842" s="1"/>
      <c r="I842" s="1"/>
    </row>
    <row r="843" spans="6:9" ht="12.75">
      <c r="F843" s="1"/>
      <c r="G843" s="1"/>
      <c r="H843" s="1"/>
      <c r="I843" s="1"/>
    </row>
    <row r="844" spans="6:9" ht="12.75">
      <c r="F844" s="1"/>
      <c r="G844" s="1"/>
      <c r="H844" s="1"/>
      <c r="I844" s="1"/>
    </row>
    <row r="845" spans="6:9" ht="12.75">
      <c r="F845" s="1"/>
      <c r="G845" s="1"/>
      <c r="H845" s="1"/>
      <c r="I845" s="1"/>
    </row>
    <row r="846" spans="6:9" ht="12.75">
      <c r="F846" s="1"/>
      <c r="G846" s="1"/>
      <c r="H846" s="1"/>
      <c r="I846" s="1"/>
    </row>
    <row r="847" spans="6:9" ht="12.75">
      <c r="F847" s="1"/>
      <c r="G847" s="1"/>
      <c r="H847" s="1"/>
      <c r="I847" s="1"/>
    </row>
    <row r="848" spans="6:9" ht="12.75">
      <c r="F848" s="1"/>
      <c r="G848" s="1"/>
      <c r="H848" s="1"/>
      <c r="I848" s="1"/>
    </row>
    <row r="849" spans="6:9" ht="12.75">
      <c r="F849" s="1"/>
      <c r="G849" s="1"/>
      <c r="H849" s="1"/>
      <c r="I849" s="1"/>
    </row>
    <row r="850" spans="6:9" ht="12.75">
      <c r="F850" s="1"/>
      <c r="G850" s="1"/>
      <c r="H850" s="1"/>
      <c r="I850" s="1"/>
    </row>
    <row r="851" spans="6:9" ht="12.75">
      <c r="F851" s="1"/>
      <c r="G851" s="1"/>
      <c r="H851" s="1"/>
      <c r="I851" s="1"/>
    </row>
    <row r="852" spans="6:9" ht="12.75">
      <c r="F852" s="1"/>
      <c r="G852" s="1"/>
      <c r="H852" s="1"/>
      <c r="I852" s="1"/>
    </row>
    <row r="853" spans="6:9" ht="12.75">
      <c r="F853" s="1"/>
      <c r="G853" s="1"/>
      <c r="H853" s="1"/>
      <c r="I853" s="1"/>
    </row>
    <row r="854" spans="6:9" ht="12.75">
      <c r="F854" s="1"/>
      <c r="G854" s="1"/>
      <c r="H854" s="1"/>
      <c r="I854" s="1"/>
    </row>
    <row r="855" spans="6:9" ht="12.75">
      <c r="F855" s="1"/>
      <c r="G855" s="1"/>
      <c r="H855" s="1"/>
      <c r="I855" s="1"/>
    </row>
    <row r="856" spans="6:9" ht="12.75">
      <c r="F856" s="1"/>
      <c r="G856" s="1"/>
      <c r="H856" s="1"/>
      <c r="I856" s="1"/>
    </row>
    <row r="857" spans="6:9" ht="12.75">
      <c r="F857" s="1"/>
      <c r="G857" s="1"/>
      <c r="H857" s="1"/>
      <c r="I857" s="1"/>
    </row>
    <row r="858" spans="6:9" ht="12.75">
      <c r="F858" s="1"/>
      <c r="G858" s="1"/>
      <c r="H858" s="1"/>
      <c r="I858" s="1"/>
    </row>
    <row r="859" spans="6:9" ht="12.75">
      <c r="F859" s="1"/>
      <c r="G859" s="1"/>
      <c r="H859" s="1"/>
      <c r="I859" s="1"/>
    </row>
    <row r="860" spans="6:9" ht="12.75">
      <c r="F860" s="1"/>
      <c r="G860" s="1"/>
      <c r="H860" s="1"/>
      <c r="I860" s="1"/>
    </row>
    <row r="861" spans="6:9" ht="12.75">
      <c r="F861" s="1"/>
      <c r="G861" s="1"/>
      <c r="H861" s="1"/>
      <c r="I861" s="1"/>
    </row>
    <row r="862" spans="6:9" ht="12.75">
      <c r="F862" s="1"/>
      <c r="G862" s="1"/>
      <c r="H862" s="1"/>
      <c r="I862" s="1"/>
    </row>
    <row r="863" spans="6:9" ht="12.75">
      <c r="F863" s="1"/>
      <c r="G863" s="1"/>
      <c r="H863" s="1"/>
      <c r="I863" s="1"/>
    </row>
    <row r="864" spans="6:9" ht="12.75">
      <c r="F864" s="1"/>
      <c r="G864" s="1"/>
      <c r="H864" s="1"/>
      <c r="I864" s="1"/>
    </row>
    <row r="865" spans="6:9" ht="12.75">
      <c r="F865" s="1"/>
      <c r="G865" s="1"/>
      <c r="H865" s="1"/>
      <c r="I865" s="1"/>
    </row>
    <row r="866" spans="6:9" ht="12.75">
      <c r="F866" s="1"/>
      <c r="G866" s="1"/>
      <c r="H866" s="1"/>
      <c r="I866" s="1"/>
    </row>
    <row r="867" spans="6:9" ht="12.75">
      <c r="F867" s="1"/>
      <c r="G867" s="1"/>
      <c r="H867" s="1"/>
      <c r="I867" s="1"/>
    </row>
    <row r="868" spans="6:9" ht="12.75">
      <c r="F868" s="1"/>
      <c r="G868" s="1"/>
      <c r="H868" s="1"/>
      <c r="I868" s="1"/>
    </row>
    <row r="869" spans="6:9" ht="12.75">
      <c r="F869" s="1"/>
      <c r="G869" s="1"/>
      <c r="H869" s="1"/>
      <c r="I869" s="1"/>
    </row>
    <row r="870" spans="6:9" ht="12.75">
      <c r="F870" s="1"/>
      <c r="G870" s="1"/>
      <c r="H870" s="1"/>
      <c r="I870" s="1"/>
    </row>
    <row r="871" spans="6:9" ht="12.75">
      <c r="F871" s="1"/>
      <c r="G871" s="1"/>
      <c r="H871" s="1"/>
      <c r="I871" s="1"/>
    </row>
    <row r="872" spans="6:9" ht="12.75">
      <c r="F872" s="1"/>
      <c r="G872" s="1"/>
      <c r="H872" s="1"/>
      <c r="I872" s="1"/>
    </row>
    <row r="873" spans="6:9" ht="12.75">
      <c r="F873" s="1"/>
      <c r="G873" s="1"/>
      <c r="H873" s="1"/>
      <c r="I873" s="1"/>
    </row>
    <row r="874" spans="6:9" ht="12.75">
      <c r="F874" s="1"/>
      <c r="G874" s="1"/>
      <c r="H874" s="1"/>
      <c r="I874" s="1"/>
    </row>
    <row r="875" spans="6:9" ht="12.75">
      <c r="F875" s="1"/>
      <c r="G875" s="1"/>
      <c r="H875" s="1"/>
      <c r="I875" s="1"/>
    </row>
    <row r="876" spans="6:9" ht="12.75">
      <c r="F876" s="1"/>
      <c r="G876" s="1"/>
      <c r="H876" s="1"/>
      <c r="I876" s="1"/>
    </row>
    <row r="877" spans="6:9" ht="12.75">
      <c r="F877" s="1"/>
      <c r="G877" s="1"/>
      <c r="H877" s="1"/>
      <c r="I877" s="1"/>
    </row>
    <row r="878" spans="6:9" ht="12.75">
      <c r="F878" s="1"/>
      <c r="G878" s="1"/>
      <c r="H878" s="1"/>
      <c r="I878" s="1"/>
    </row>
    <row r="879" spans="6:9" ht="12.75">
      <c r="F879" s="1"/>
      <c r="G879" s="1"/>
      <c r="H879" s="1"/>
      <c r="I879" s="1"/>
    </row>
    <row r="880" spans="6:9" ht="12.75">
      <c r="F880" s="1"/>
      <c r="G880" s="1"/>
      <c r="H880" s="1"/>
      <c r="I880" s="1"/>
    </row>
    <row r="881" spans="6:9" ht="12.75">
      <c r="F881" s="1"/>
      <c r="G881" s="1"/>
      <c r="H881" s="1"/>
      <c r="I881" s="1"/>
    </row>
    <row r="882" spans="6:9" ht="12.75">
      <c r="F882" s="1"/>
      <c r="G882" s="1"/>
      <c r="H882" s="1"/>
      <c r="I882" s="1"/>
    </row>
    <row r="883" spans="6:9" ht="12.75">
      <c r="F883" s="1"/>
      <c r="G883" s="1"/>
      <c r="H883" s="1"/>
      <c r="I883" s="1"/>
    </row>
    <row r="884" spans="6:9" ht="12.75">
      <c r="F884" s="1"/>
      <c r="G884" s="1"/>
      <c r="H884" s="1"/>
      <c r="I884" s="1"/>
    </row>
    <row r="885" spans="6:9" ht="12.75">
      <c r="F885" s="1"/>
      <c r="G885" s="1"/>
      <c r="H885" s="1"/>
      <c r="I885" s="1"/>
    </row>
    <row r="886" spans="6:9" ht="12.75">
      <c r="F886" s="1"/>
      <c r="G886" s="1"/>
      <c r="H886" s="1"/>
      <c r="I886" s="1"/>
    </row>
    <row r="887" spans="6:9" ht="12.75">
      <c r="F887" s="1"/>
      <c r="G887" s="1"/>
      <c r="H887" s="1"/>
      <c r="I887" s="1"/>
    </row>
    <row r="888" spans="6:9" ht="12.75">
      <c r="F888" s="1"/>
      <c r="G888" s="1"/>
      <c r="H888" s="1"/>
      <c r="I888" s="1"/>
    </row>
    <row r="889" spans="6:9" ht="12.75">
      <c r="F889" s="1"/>
      <c r="G889" s="1"/>
      <c r="H889" s="1"/>
      <c r="I889" s="1"/>
    </row>
    <row r="890" spans="6:9" ht="12.75">
      <c r="F890" s="1"/>
      <c r="G890" s="1"/>
      <c r="H890" s="1"/>
      <c r="I890" s="1"/>
    </row>
    <row r="891" spans="6:9" ht="12.75">
      <c r="F891" s="1"/>
      <c r="G891" s="1"/>
      <c r="H891" s="1"/>
      <c r="I891" s="1"/>
    </row>
    <row r="892" spans="6:9" ht="12.75">
      <c r="F892" s="1"/>
      <c r="G892" s="1"/>
      <c r="H892" s="1"/>
      <c r="I892" s="1"/>
    </row>
    <row r="893" spans="6:9" ht="12.75">
      <c r="F893" s="1"/>
      <c r="G893" s="1"/>
      <c r="H893" s="1"/>
      <c r="I893" s="1"/>
    </row>
    <row r="894" spans="6:9" ht="12.75">
      <c r="F894" s="1"/>
      <c r="G894" s="1"/>
      <c r="H894" s="1"/>
      <c r="I894" s="1"/>
    </row>
    <row r="895" spans="6:9" ht="12.75">
      <c r="F895" s="1"/>
      <c r="G895" s="1"/>
      <c r="H895" s="1"/>
      <c r="I895" s="1"/>
    </row>
    <row r="896" spans="6:9" ht="12.75">
      <c r="F896" s="1"/>
      <c r="G896" s="1"/>
      <c r="H896" s="1"/>
      <c r="I896" s="1"/>
    </row>
    <row r="897" spans="6:9" ht="12.75">
      <c r="F897" s="1"/>
      <c r="G897" s="1"/>
      <c r="H897" s="1"/>
      <c r="I897" s="1"/>
    </row>
    <row r="898" spans="6:9" ht="12.75">
      <c r="F898" s="1"/>
      <c r="G898" s="1"/>
      <c r="H898" s="1"/>
      <c r="I898" s="1"/>
    </row>
    <row r="899" spans="6:9" ht="12.75">
      <c r="F899" s="1"/>
      <c r="G899" s="1"/>
      <c r="H899" s="1"/>
      <c r="I899" s="1"/>
    </row>
    <row r="900" spans="6:9" ht="12.75">
      <c r="F900" s="1"/>
      <c r="G900" s="1"/>
      <c r="H900" s="1"/>
      <c r="I900" s="1"/>
    </row>
    <row r="901" spans="6:9" ht="12.75">
      <c r="F901" s="1"/>
      <c r="G901" s="1"/>
      <c r="H901" s="1"/>
      <c r="I901" s="1"/>
    </row>
    <row r="902" spans="6:9" ht="12.75">
      <c r="F902" s="1"/>
      <c r="G902" s="1"/>
      <c r="H902" s="1"/>
      <c r="I902" s="1"/>
    </row>
    <row r="903" spans="6:9" ht="12.75">
      <c r="F903" s="1"/>
      <c r="G903" s="1"/>
      <c r="H903" s="1"/>
      <c r="I903" s="1"/>
    </row>
    <row r="904" spans="6:9" ht="12.75">
      <c r="F904" s="1"/>
      <c r="G904" s="1"/>
      <c r="H904" s="1"/>
      <c r="I904" s="1"/>
    </row>
    <row r="905" spans="6:9" ht="12.75">
      <c r="F905" s="1"/>
      <c r="G905" s="1"/>
      <c r="H905" s="1"/>
      <c r="I905" s="1"/>
    </row>
    <row r="906" spans="6:9" ht="12.75">
      <c r="F906" s="1"/>
      <c r="G906" s="1"/>
      <c r="H906" s="1"/>
      <c r="I906" s="1"/>
    </row>
    <row r="907" spans="6:9" ht="12.75">
      <c r="F907" s="1"/>
      <c r="G907" s="1"/>
      <c r="H907" s="1"/>
      <c r="I907" s="1"/>
    </row>
    <row r="908" spans="6:9" ht="12.75">
      <c r="F908" s="1"/>
      <c r="G908" s="1"/>
      <c r="H908" s="1"/>
      <c r="I908" s="1"/>
    </row>
    <row r="909" spans="6:9" ht="12.75">
      <c r="F909" s="1"/>
      <c r="G909" s="1"/>
      <c r="H909" s="1"/>
      <c r="I909" s="1"/>
    </row>
    <row r="910" spans="6:9" ht="12.75">
      <c r="F910" s="1"/>
      <c r="G910" s="1"/>
      <c r="H910" s="1"/>
      <c r="I910" s="1"/>
    </row>
    <row r="911" spans="6:9" ht="12.75">
      <c r="F911" s="1"/>
      <c r="G911" s="1"/>
      <c r="H911" s="1"/>
      <c r="I911" s="1"/>
    </row>
    <row r="912" spans="6:9" ht="12.75">
      <c r="F912" s="1"/>
      <c r="G912" s="1"/>
      <c r="H912" s="1"/>
      <c r="I912" s="1"/>
    </row>
    <row r="913" spans="6:9" ht="12.75">
      <c r="F913" s="1"/>
      <c r="G913" s="1"/>
      <c r="H913" s="1"/>
      <c r="I913" s="1"/>
    </row>
    <row r="914" spans="6:9" ht="12.75">
      <c r="F914" s="1"/>
      <c r="G914" s="1"/>
      <c r="H914" s="1"/>
      <c r="I914" s="1"/>
    </row>
    <row r="915" spans="6:9" ht="12.75">
      <c r="F915" s="1"/>
      <c r="G915" s="1"/>
      <c r="H915" s="1"/>
      <c r="I915" s="1"/>
    </row>
    <row r="916" spans="6:9" ht="12.75">
      <c r="F916" s="1"/>
      <c r="G916" s="1"/>
      <c r="H916" s="1"/>
      <c r="I916" s="1"/>
    </row>
    <row r="917" spans="6:9" ht="12.75">
      <c r="F917" s="1"/>
      <c r="G917" s="1"/>
      <c r="H917" s="1"/>
      <c r="I917" s="1"/>
    </row>
    <row r="918" spans="6:9" ht="12.75">
      <c r="F918" s="1"/>
      <c r="G918" s="1"/>
      <c r="H918" s="1"/>
      <c r="I918" s="1"/>
    </row>
    <row r="919" spans="6:9" ht="12.75">
      <c r="F919" s="1"/>
      <c r="G919" s="1"/>
      <c r="H919" s="1"/>
      <c r="I919" s="1"/>
    </row>
    <row r="920" spans="6:9" ht="12.75">
      <c r="F920" s="1"/>
      <c r="G920" s="1"/>
      <c r="H920" s="1"/>
      <c r="I920" s="1"/>
    </row>
    <row r="921" spans="6:9" ht="12.75">
      <c r="F921" s="1"/>
      <c r="G921" s="1"/>
      <c r="H921" s="1"/>
      <c r="I921" s="1"/>
    </row>
    <row r="922" spans="6:9" ht="12.75">
      <c r="F922" s="1"/>
      <c r="G922" s="1"/>
      <c r="H922" s="1"/>
      <c r="I922" s="1"/>
    </row>
    <row r="923" spans="6:9" ht="12.75">
      <c r="F923" s="1"/>
      <c r="G923" s="1"/>
      <c r="H923" s="1"/>
      <c r="I923" s="1"/>
    </row>
    <row r="924" spans="6:9" ht="12.75">
      <c r="F924" s="1"/>
      <c r="G924" s="1"/>
      <c r="H924" s="1"/>
      <c r="I924" s="1"/>
    </row>
    <row r="925" spans="6:9" ht="12.75">
      <c r="F925" s="1"/>
      <c r="G925" s="1"/>
      <c r="H925" s="1"/>
      <c r="I925" s="1"/>
    </row>
    <row r="926" spans="6:9" ht="12.75">
      <c r="F926" s="1"/>
      <c r="G926" s="1"/>
      <c r="H926" s="1"/>
      <c r="I926" s="1"/>
    </row>
    <row r="927" spans="6:9" ht="12.75">
      <c r="F927" s="1"/>
      <c r="G927" s="1"/>
      <c r="H927" s="1"/>
      <c r="I927" s="1"/>
    </row>
    <row r="928" spans="6:9" ht="12.75">
      <c r="F928" s="1"/>
      <c r="G928" s="1"/>
      <c r="H928" s="1"/>
      <c r="I928" s="1"/>
    </row>
    <row r="929" spans="6:9" ht="12.75">
      <c r="F929" s="1"/>
      <c r="G929" s="1"/>
      <c r="H929" s="1"/>
      <c r="I929" s="1"/>
    </row>
    <row r="930" spans="6:9" ht="12.75">
      <c r="F930" s="1"/>
      <c r="G930" s="1"/>
      <c r="H930" s="1"/>
      <c r="I930" s="1"/>
    </row>
    <row r="931" spans="6:9" ht="12.75">
      <c r="F931" s="1"/>
      <c r="G931" s="1"/>
      <c r="H931" s="1"/>
      <c r="I931" s="1"/>
    </row>
    <row r="932" spans="6:9" ht="12.75">
      <c r="F932" s="1"/>
      <c r="G932" s="1"/>
      <c r="H932" s="1"/>
      <c r="I932" s="1"/>
    </row>
    <row r="933" spans="6:9" ht="12.75">
      <c r="F933" s="1"/>
      <c r="G933" s="1"/>
      <c r="H933" s="1"/>
      <c r="I933" s="1"/>
    </row>
    <row r="934" spans="6:9" ht="12.75">
      <c r="F934" s="1"/>
      <c r="G934" s="1"/>
      <c r="H934" s="1"/>
      <c r="I934" s="1"/>
    </row>
    <row r="935" spans="6:9" ht="12.75">
      <c r="F935" s="1"/>
      <c r="G935" s="1"/>
      <c r="H935" s="1"/>
      <c r="I935" s="1"/>
    </row>
    <row r="936" spans="6:9" ht="12.75">
      <c r="F936" s="1"/>
      <c r="G936" s="1"/>
      <c r="H936" s="1"/>
      <c r="I936" s="1"/>
    </row>
    <row r="937" spans="6:9" ht="12.75">
      <c r="F937" s="1"/>
      <c r="G937" s="1"/>
      <c r="H937" s="1"/>
      <c r="I937" s="1"/>
    </row>
    <row r="938" spans="6:9" ht="12.75">
      <c r="F938" s="1"/>
      <c r="G938" s="1"/>
      <c r="H938" s="1"/>
      <c r="I938" s="1"/>
    </row>
    <row r="939" spans="6:9" ht="12.75">
      <c r="F939" s="1"/>
      <c r="G939" s="1"/>
      <c r="H939" s="1"/>
      <c r="I939" s="1"/>
    </row>
    <row r="940" spans="6:9" ht="12.75">
      <c r="F940" s="1"/>
      <c r="G940" s="1"/>
      <c r="H940" s="1"/>
      <c r="I940" s="1"/>
    </row>
    <row r="941" spans="6:9" ht="12.75">
      <c r="F941" s="1"/>
      <c r="G941" s="1"/>
      <c r="H941" s="1"/>
      <c r="I941" s="1"/>
    </row>
    <row r="942" spans="6:9" ht="12.75">
      <c r="F942" s="1"/>
      <c r="G942" s="1"/>
      <c r="H942" s="1"/>
      <c r="I942" s="1"/>
    </row>
    <row r="943" spans="6:9" ht="12.75">
      <c r="F943" s="1"/>
      <c r="G943" s="1"/>
      <c r="H943" s="1"/>
      <c r="I943" s="1"/>
    </row>
    <row r="944" spans="6:9" ht="12.75">
      <c r="F944" s="1"/>
      <c r="G944" s="1"/>
      <c r="H944" s="1"/>
      <c r="I944" s="1"/>
    </row>
    <row r="945" spans="6:9" ht="12.75">
      <c r="F945" s="1"/>
      <c r="G945" s="1"/>
      <c r="H945" s="1"/>
      <c r="I945" s="1"/>
    </row>
    <row r="946" spans="6:9" ht="12.75">
      <c r="F946" s="1"/>
      <c r="G946" s="1"/>
      <c r="H946" s="1"/>
      <c r="I946" s="1"/>
    </row>
    <row r="947" spans="6:9" ht="12.75">
      <c r="F947" s="1"/>
      <c r="G947" s="1"/>
      <c r="H947" s="1"/>
      <c r="I947" s="1"/>
    </row>
    <row r="948" spans="6:9" ht="12.75">
      <c r="F948" s="1"/>
      <c r="G948" s="1"/>
      <c r="H948" s="1"/>
      <c r="I948" s="1"/>
    </row>
    <row r="949" spans="6:9" ht="12.75">
      <c r="F949" s="1"/>
      <c r="G949" s="1"/>
      <c r="H949" s="1"/>
      <c r="I949" s="1"/>
    </row>
    <row r="950" spans="6:9" ht="12.75">
      <c r="F950" s="1"/>
      <c r="G950" s="1"/>
      <c r="H950" s="1"/>
      <c r="I950" s="1"/>
    </row>
    <row r="951" spans="6:9" ht="12.75">
      <c r="F951" s="1"/>
      <c r="G951" s="1"/>
      <c r="H951" s="1"/>
      <c r="I951" s="1"/>
    </row>
    <row r="952" spans="6:9" ht="12.75">
      <c r="F952" s="1"/>
      <c r="G952" s="1"/>
      <c r="H952" s="1"/>
      <c r="I952" s="1"/>
    </row>
    <row r="953" spans="6:9" ht="12.75">
      <c r="F953" s="1"/>
      <c r="G953" s="1"/>
      <c r="H953" s="1"/>
      <c r="I953" s="1"/>
    </row>
    <row r="954" spans="6:9" ht="12.75">
      <c r="F954" s="1"/>
      <c r="G954" s="1"/>
      <c r="H954" s="1"/>
      <c r="I954" s="1"/>
    </row>
    <row r="955" spans="6:9" ht="12.75">
      <c r="F955" s="1"/>
      <c r="G955" s="1"/>
      <c r="H955" s="1"/>
      <c r="I955" s="1"/>
    </row>
    <row r="956" spans="6:9" ht="12.75">
      <c r="F956" s="1"/>
      <c r="G956" s="1"/>
      <c r="H956" s="1"/>
      <c r="I956" s="1"/>
    </row>
    <row r="957" spans="6:9" ht="12.75">
      <c r="F957" s="1"/>
      <c r="G957" s="1"/>
      <c r="H957" s="1"/>
      <c r="I957" s="1"/>
    </row>
    <row r="958" spans="6:9" ht="12.75">
      <c r="F958" s="1"/>
      <c r="G958" s="1"/>
      <c r="H958" s="1"/>
      <c r="I958" s="1"/>
    </row>
    <row r="959" spans="6:9" ht="12.75">
      <c r="F959" s="1"/>
      <c r="G959" s="1"/>
      <c r="H959" s="1"/>
      <c r="I959" s="1"/>
    </row>
    <row r="960" spans="6:9" ht="12.75">
      <c r="F960" s="1"/>
      <c r="G960" s="1"/>
      <c r="H960" s="1"/>
      <c r="I960" s="1"/>
    </row>
    <row r="961" spans="6:9" ht="12.75">
      <c r="F961" s="1"/>
      <c r="G961" s="1"/>
      <c r="H961" s="1"/>
      <c r="I961" s="1"/>
    </row>
    <row r="962" spans="6:9" ht="12.75">
      <c r="F962" s="1"/>
      <c r="G962" s="1"/>
      <c r="H962" s="1"/>
      <c r="I962" s="1"/>
    </row>
    <row r="963" spans="6:9" ht="12.75">
      <c r="F963" s="1"/>
      <c r="G963" s="1"/>
      <c r="H963" s="1"/>
      <c r="I963" s="1"/>
    </row>
    <row r="964" spans="6:9" ht="12.75">
      <c r="F964" s="1"/>
      <c r="G964" s="1"/>
      <c r="H964" s="1"/>
      <c r="I964" s="1"/>
    </row>
    <row r="965" spans="6:9" ht="12.75">
      <c r="F965" s="1"/>
      <c r="G965" s="1"/>
      <c r="H965" s="1"/>
      <c r="I965" s="1"/>
    </row>
    <row r="966" spans="6:9" ht="12.75">
      <c r="F966" s="1"/>
      <c r="G966" s="1"/>
      <c r="H966" s="1"/>
      <c r="I966" s="1"/>
    </row>
    <row r="967" spans="6:9" ht="12.75">
      <c r="F967" s="1"/>
      <c r="G967" s="1"/>
      <c r="H967" s="1"/>
      <c r="I967" s="1"/>
    </row>
    <row r="968" spans="6:9" ht="12.75">
      <c r="F968" s="1"/>
      <c r="G968" s="1"/>
      <c r="H968" s="1"/>
      <c r="I968" s="1"/>
    </row>
    <row r="969" spans="6:9" ht="12.75">
      <c r="F969" s="1"/>
      <c r="G969" s="1"/>
      <c r="H969" s="1"/>
      <c r="I969" s="1"/>
    </row>
    <row r="970" spans="6:9" ht="12.75">
      <c r="F970" s="1"/>
      <c r="G970" s="1"/>
      <c r="H970" s="1"/>
      <c r="I970" s="1"/>
    </row>
    <row r="971" spans="6:9" ht="12.75">
      <c r="F971" s="1"/>
      <c r="G971" s="1"/>
      <c r="H971" s="1"/>
      <c r="I971" s="1"/>
    </row>
    <row r="972" spans="6:9" ht="12.75">
      <c r="F972" s="1"/>
      <c r="G972" s="1"/>
      <c r="H972" s="1"/>
      <c r="I972" s="1"/>
    </row>
    <row r="973" spans="6:9" ht="12.75">
      <c r="F973" s="1"/>
      <c r="G973" s="1"/>
      <c r="H973" s="1"/>
      <c r="I973" s="1"/>
    </row>
    <row r="974" spans="6:9" ht="12.75">
      <c r="F974" s="1"/>
      <c r="G974" s="1"/>
      <c r="H974" s="1"/>
      <c r="I974" s="1"/>
    </row>
    <row r="975" spans="6:9" ht="12.75">
      <c r="F975" s="1"/>
      <c r="G975" s="1"/>
      <c r="H975" s="1"/>
      <c r="I975" s="1"/>
    </row>
    <row r="976" spans="6:9" ht="12.75">
      <c r="F976" s="1"/>
      <c r="G976" s="1"/>
      <c r="H976" s="1"/>
      <c r="I976" s="1"/>
    </row>
    <row r="977" spans="6:9" ht="12.75">
      <c r="F977" s="1"/>
      <c r="G977" s="1"/>
      <c r="H977" s="1"/>
      <c r="I977" s="1"/>
    </row>
    <row r="978" spans="6:9" ht="12.75">
      <c r="F978" s="1"/>
      <c r="G978" s="1"/>
      <c r="H978" s="1"/>
      <c r="I978" s="1"/>
    </row>
    <row r="979" spans="6:9" ht="12.75">
      <c r="F979" s="1"/>
      <c r="G979" s="1"/>
      <c r="H979" s="1"/>
      <c r="I979" s="1"/>
    </row>
    <row r="980" spans="6:9" ht="12.75">
      <c r="F980" s="1"/>
      <c r="G980" s="1"/>
      <c r="H980" s="1"/>
      <c r="I980" s="1"/>
    </row>
    <row r="981" spans="6:9" ht="12.75">
      <c r="F981" s="1"/>
      <c r="G981" s="1"/>
      <c r="H981" s="1"/>
      <c r="I981" s="1"/>
    </row>
    <row r="982" spans="6:9" ht="12.75">
      <c r="F982" s="1"/>
      <c r="G982" s="1"/>
      <c r="H982" s="1"/>
      <c r="I982" s="1"/>
    </row>
    <row r="983" spans="6:9" ht="12.75">
      <c r="F983" s="1"/>
      <c r="G983" s="1"/>
      <c r="H983" s="1"/>
      <c r="I983" s="1"/>
    </row>
    <row r="984" spans="6:9" ht="12.75">
      <c r="F984" s="1"/>
      <c r="G984" s="1"/>
      <c r="H984" s="1"/>
      <c r="I984" s="1"/>
    </row>
    <row r="985" spans="6:9" ht="12.75">
      <c r="F985" s="1"/>
      <c r="G985" s="1"/>
      <c r="H985" s="1"/>
      <c r="I985" s="1"/>
    </row>
    <row r="986" spans="6:9" ht="12.75">
      <c r="F986" s="1"/>
      <c r="G986" s="1"/>
      <c r="H986" s="1"/>
      <c r="I986" s="1"/>
    </row>
    <row r="987" spans="6:9" ht="12.75">
      <c r="F987" s="1"/>
      <c r="G987" s="1"/>
      <c r="H987" s="1"/>
      <c r="I987" s="1"/>
    </row>
    <row r="988" spans="6:9" ht="12.75">
      <c r="F988" s="1"/>
      <c r="G988" s="1"/>
      <c r="H988" s="1"/>
      <c r="I988" s="1"/>
    </row>
    <row r="989" spans="6:9" ht="12.75">
      <c r="F989" s="1"/>
      <c r="G989" s="1"/>
      <c r="H989" s="1"/>
      <c r="I989" s="1"/>
    </row>
    <row r="990" spans="6:9" ht="12.75">
      <c r="F990" s="1"/>
      <c r="G990" s="1"/>
      <c r="H990" s="1"/>
      <c r="I990" s="1"/>
    </row>
    <row r="991" spans="6:9" ht="12.75">
      <c r="F991" s="1"/>
      <c r="G991" s="1"/>
      <c r="H991" s="1"/>
      <c r="I991" s="1"/>
    </row>
    <row r="992" spans="6:9" ht="12.75">
      <c r="F992" s="1"/>
      <c r="G992" s="1"/>
      <c r="H992" s="1"/>
      <c r="I992" s="1"/>
    </row>
    <row r="993" spans="6:9" ht="12.75">
      <c r="F993" s="1"/>
      <c r="G993" s="1"/>
      <c r="H993" s="1"/>
      <c r="I993" s="1"/>
    </row>
    <row r="994" spans="6:9" ht="12.75">
      <c r="F994" s="1"/>
      <c r="G994" s="1"/>
      <c r="H994" s="1"/>
      <c r="I994" s="1"/>
    </row>
    <row r="995" spans="6:9" ht="12.75">
      <c r="F995" s="1"/>
      <c r="G995" s="1"/>
      <c r="H995" s="1"/>
      <c r="I995" s="1"/>
    </row>
    <row r="996" spans="6:9" ht="12.75">
      <c r="F996" s="1"/>
      <c r="G996" s="1"/>
      <c r="H996" s="1"/>
      <c r="I996" s="1"/>
    </row>
    <row r="997" spans="6:9" ht="12.75">
      <c r="F997" s="1"/>
      <c r="G997" s="1"/>
      <c r="H997" s="1"/>
      <c r="I997" s="1"/>
    </row>
    <row r="998" spans="6:9" ht="12.75">
      <c r="F998" s="1"/>
      <c r="G998" s="1"/>
      <c r="H998" s="1"/>
      <c r="I998" s="1"/>
    </row>
    <row r="999" spans="6:9" ht="12.75">
      <c r="F999" s="1"/>
      <c r="G999" s="1"/>
      <c r="H999" s="1"/>
      <c r="I999" s="1"/>
    </row>
    <row r="1000" spans="6:9" ht="12.75">
      <c r="F1000" s="1"/>
      <c r="G1000" s="1"/>
      <c r="H1000" s="1"/>
      <c r="I1000" s="1"/>
    </row>
    <row r="1001" spans="6:9" ht="12.75">
      <c r="F1001" s="1"/>
      <c r="G1001" s="1"/>
      <c r="H1001" s="1"/>
      <c r="I1001" s="1"/>
    </row>
    <row r="1002" spans="6:9" ht="12.75">
      <c r="F1002" s="1"/>
      <c r="G1002" s="1"/>
      <c r="H1002" s="1"/>
      <c r="I1002" s="1"/>
    </row>
    <row r="1003" spans="6:9" ht="12.75">
      <c r="F1003" s="1"/>
      <c r="G1003" s="1"/>
      <c r="H1003" s="1"/>
      <c r="I1003" s="1"/>
    </row>
    <row r="1004" spans="6:9" ht="12.75">
      <c r="F1004" s="1"/>
      <c r="G1004" s="1"/>
      <c r="H1004" s="1"/>
      <c r="I1004" s="1"/>
    </row>
    <row r="1005" spans="6:9" ht="12.75">
      <c r="F1005" s="1"/>
      <c r="G1005" s="1"/>
      <c r="H1005" s="1"/>
      <c r="I1005" s="1"/>
    </row>
    <row r="1006" spans="6:9" ht="12.75">
      <c r="F1006" s="1"/>
      <c r="G1006" s="1"/>
      <c r="H1006" s="1"/>
      <c r="I1006" s="1"/>
    </row>
    <row r="1007" spans="6:9" ht="12.75">
      <c r="F1007" s="1"/>
      <c r="G1007" s="1"/>
      <c r="H1007" s="1"/>
      <c r="I1007" s="1"/>
    </row>
    <row r="1008" spans="6:9" ht="12.75">
      <c r="F1008" s="1"/>
      <c r="G1008" s="1"/>
      <c r="H1008" s="1"/>
      <c r="I1008" s="1"/>
    </row>
    <row r="1009" spans="6:9" ht="12.75">
      <c r="F1009" s="1"/>
      <c r="G1009" s="1"/>
      <c r="H1009" s="1"/>
      <c r="I1009" s="1"/>
    </row>
    <row r="1010" spans="6:9" ht="12.75">
      <c r="F1010" s="1"/>
      <c r="G1010" s="1"/>
      <c r="H1010" s="1"/>
      <c r="I1010" s="1"/>
    </row>
    <row r="1011" spans="6:9" ht="12.75">
      <c r="F1011" s="1"/>
      <c r="G1011" s="1"/>
      <c r="H1011" s="1"/>
      <c r="I1011" s="1"/>
    </row>
    <row r="1012" spans="6:9" ht="12.75">
      <c r="F1012" s="1"/>
      <c r="G1012" s="1"/>
      <c r="H1012" s="1"/>
      <c r="I1012" s="1"/>
    </row>
    <row r="1013" spans="6:9" ht="12.75">
      <c r="F1013" s="1"/>
      <c r="G1013" s="1"/>
      <c r="H1013" s="1"/>
      <c r="I1013" s="1"/>
    </row>
    <row r="1014" spans="6:9" ht="12.75">
      <c r="F1014" s="1"/>
      <c r="G1014" s="1"/>
      <c r="H1014" s="1"/>
      <c r="I1014" s="1"/>
    </row>
    <row r="1015" spans="6:9" ht="12.75">
      <c r="F1015" s="1"/>
      <c r="G1015" s="1"/>
      <c r="H1015" s="1"/>
      <c r="I1015" s="1"/>
    </row>
    <row r="1016" spans="6:9" ht="12.75">
      <c r="F1016" s="1"/>
      <c r="G1016" s="1"/>
      <c r="H1016" s="1"/>
      <c r="I1016" s="1"/>
    </row>
    <row r="1017" spans="6:9" ht="12.75">
      <c r="F1017" s="1"/>
      <c r="G1017" s="1"/>
      <c r="H1017" s="1"/>
      <c r="I1017" s="1"/>
    </row>
    <row r="1018" spans="6:9" ht="12.75">
      <c r="F1018" s="1"/>
      <c r="G1018" s="1"/>
      <c r="H1018" s="1"/>
      <c r="I1018" s="1"/>
    </row>
    <row r="1019" spans="6:9" ht="12.75">
      <c r="F1019" s="1"/>
      <c r="G1019" s="1"/>
      <c r="H1019" s="1"/>
      <c r="I1019" s="1"/>
    </row>
    <row r="1020" spans="6:9" ht="12.75">
      <c r="F1020" s="1"/>
      <c r="G1020" s="1"/>
      <c r="H1020" s="1"/>
      <c r="I1020" s="1"/>
    </row>
    <row r="1021" spans="6:9" ht="12.75">
      <c r="F1021" s="1"/>
      <c r="G1021" s="1"/>
      <c r="H1021" s="1"/>
      <c r="I1021" s="1"/>
    </row>
    <row r="1022" spans="6:9" ht="12.75">
      <c r="F1022" s="1"/>
      <c r="G1022" s="1"/>
      <c r="H1022" s="1"/>
      <c r="I1022" s="1"/>
    </row>
    <row r="1023" spans="6:9" ht="12.75">
      <c r="F1023" s="1"/>
      <c r="G1023" s="1"/>
      <c r="H1023" s="1"/>
      <c r="I1023" s="1"/>
    </row>
    <row r="1024" spans="6:9" ht="12.75">
      <c r="F1024" s="1"/>
      <c r="G1024" s="1"/>
      <c r="H1024" s="1"/>
      <c r="I1024" s="1"/>
    </row>
    <row r="1025" spans="6:9" ht="12.75">
      <c r="F1025" s="1"/>
      <c r="G1025" s="1"/>
      <c r="H1025" s="1"/>
      <c r="I1025" s="1"/>
    </row>
    <row r="1026" spans="6:9" ht="12.75">
      <c r="F1026" s="1"/>
      <c r="G1026" s="1"/>
      <c r="H1026" s="1"/>
      <c r="I1026" s="1"/>
    </row>
    <row r="1027" spans="6:9" ht="12.75">
      <c r="F1027" s="1"/>
      <c r="G1027" s="1"/>
      <c r="H1027" s="1"/>
      <c r="I1027" s="1"/>
    </row>
    <row r="1028" spans="6:9" ht="12.75">
      <c r="F1028" s="1"/>
      <c r="G1028" s="1"/>
      <c r="H1028" s="1"/>
      <c r="I1028" s="1"/>
    </row>
    <row r="1029" spans="6:9" ht="12.75">
      <c r="F1029" s="1"/>
      <c r="G1029" s="1"/>
      <c r="H1029" s="1"/>
      <c r="I1029" s="1"/>
    </row>
    <row r="1030" spans="6:9" ht="12.75">
      <c r="F1030" s="1"/>
      <c r="G1030" s="1"/>
      <c r="H1030" s="1"/>
      <c r="I1030" s="1"/>
    </row>
    <row r="1031" spans="6:9" ht="12.75">
      <c r="F1031" s="1"/>
      <c r="G1031" s="1"/>
      <c r="H1031" s="1"/>
      <c r="I1031" s="1"/>
    </row>
    <row r="1032" spans="6:9" ht="12.75">
      <c r="F1032" s="1"/>
      <c r="G1032" s="1"/>
      <c r="H1032" s="1"/>
      <c r="I1032" s="1"/>
    </row>
    <row r="1033" spans="6:9" ht="12.75">
      <c r="F1033" s="1"/>
      <c r="G1033" s="1"/>
      <c r="H1033" s="1"/>
      <c r="I1033" s="1"/>
    </row>
    <row r="1034" spans="6:9" ht="12.75">
      <c r="F1034" s="1"/>
      <c r="G1034" s="1"/>
      <c r="H1034" s="1"/>
      <c r="I1034" s="1"/>
    </row>
    <row r="1035" spans="6:9" ht="12.75">
      <c r="F1035" s="1"/>
      <c r="G1035" s="1"/>
      <c r="H1035" s="1"/>
      <c r="I1035" s="1"/>
    </row>
    <row r="1036" spans="6:9" ht="12.75">
      <c r="F1036" s="1"/>
      <c r="G1036" s="1"/>
      <c r="H1036" s="1"/>
      <c r="I1036" s="1"/>
    </row>
    <row r="1037" spans="6:9" ht="12.75">
      <c r="F1037" s="1"/>
      <c r="G1037" s="1"/>
      <c r="H1037" s="1"/>
      <c r="I1037" s="1"/>
    </row>
    <row r="1038" spans="6:9" ht="12.75">
      <c r="F1038" s="1"/>
      <c r="G1038" s="1"/>
      <c r="H1038" s="1"/>
      <c r="I1038" s="1"/>
    </row>
    <row r="1039" spans="6:9" ht="12.75">
      <c r="F1039" s="1"/>
      <c r="G1039" s="1"/>
      <c r="H1039" s="1"/>
      <c r="I1039" s="1"/>
    </row>
    <row r="1040" spans="6:9" ht="12.75">
      <c r="F1040" s="1"/>
      <c r="G1040" s="1"/>
      <c r="H1040" s="1"/>
      <c r="I1040" s="1"/>
    </row>
    <row r="1041" spans="6:9" ht="12.75">
      <c r="F1041" s="1"/>
      <c r="G1041" s="1"/>
      <c r="H1041" s="1"/>
      <c r="I1041" s="1"/>
    </row>
    <row r="1042" spans="6:9" ht="12.75">
      <c r="F1042" s="1"/>
      <c r="G1042" s="1"/>
      <c r="H1042" s="1"/>
      <c r="I1042" s="1"/>
    </row>
    <row r="1043" spans="6:9" ht="12.75">
      <c r="F1043" s="1"/>
      <c r="G1043" s="1"/>
      <c r="H1043" s="1"/>
      <c r="I1043" s="1"/>
    </row>
    <row r="1044" spans="6:9" ht="12.75">
      <c r="F1044" s="1"/>
      <c r="G1044" s="1"/>
      <c r="H1044" s="1"/>
      <c r="I1044" s="1"/>
    </row>
    <row r="1045" spans="6:9" ht="12.75">
      <c r="F1045" s="1"/>
      <c r="G1045" s="1"/>
      <c r="H1045" s="1"/>
      <c r="I1045" s="1"/>
    </row>
    <row r="1046" spans="6:9" ht="12.75">
      <c r="F1046" s="1"/>
      <c r="G1046" s="1"/>
      <c r="H1046" s="1"/>
      <c r="I1046" s="1"/>
    </row>
    <row r="1047" spans="6:9" ht="12.75">
      <c r="F1047" s="1"/>
      <c r="G1047" s="1"/>
      <c r="H1047" s="1"/>
      <c r="I1047" s="1"/>
    </row>
    <row r="1048" spans="6:9" ht="12.75">
      <c r="F1048" s="1"/>
      <c r="G1048" s="1"/>
      <c r="H1048" s="1"/>
      <c r="I1048" s="1"/>
    </row>
    <row r="1049" spans="6:9" ht="12.75">
      <c r="F1049" s="1"/>
      <c r="G1049" s="1"/>
      <c r="H1049" s="1"/>
      <c r="I1049" s="1"/>
    </row>
    <row r="1050" spans="6:9" ht="12.75">
      <c r="F1050" s="1"/>
      <c r="G1050" s="1"/>
      <c r="H1050" s="1"/>
      <c r="I1050" s="1"/>
    </row>
    <row r="1051" spans="6:9" ht="12.75">
      <c r="F1051" s="1"/>
      <c r="G1051" s="1"/>
      <c r="H1051" s="1"/>
      <c r="I1051" s="1"/>
    </row>
    <row r="1052" spans="6:9" ht="12.75">
      <c r="F1052" s="1"/>
      <c r="G1052" s="1"/>
      <c r="H1052" s="1"/>
      <c r="I1052" s="1"/>
    </row>
    <row r="1053" spans="6:9" ht="12.75">
      <c r="F1053" s="1"/>
      <c r="G1053" s="1"/>
      <c r="H1053" s="1"/>
      <c r="I1053" s="1"/>
    </row>
    <row r="1054" spans="6:9" ht="12.75">
      <c r="F1054" s="1"/>
      <c r="G1054" s="1"/>
      <c r="H1054" s="1"/>
      <c r="I1054" s="1"/>
    </row>
    <row r="1055" spans="6:9" ht="12.75">
      <c r="F1055" s="1"/>
      <c r="G1055" s="1"/>
      <c r="H1055" s="1"/>
      <c r="I1055" s="1"/>
    </row>
    <row r="1056" spans="6:9" ht="12.75">
      <c r="F1056" s="1"/>
      <c r="G1056" s="1"/>
      <c r="H1056" s="1"/>
      <c r="I1056" s="1"/>
    </row>
    <row r="1057" spans="6:9" ht="12.75">
      <c r="F1057" s="1"/>
      <c r="G1057" s="1"/>
      <c r="H1057" s="1"/>
      <c r="I1057" s="1"/>
    </row>
    <row r="1058" spans="6:9" ht="12.75">
      <c r="F1058" s="1"/>
      <c r="G1058" s="1"/>
      <c r="H1058" s="1"/>
      <c r="I1058" s="1"/>
    </row>
    <row r="1059" spans="6:9" ht="12.75">
      <c r="F1059" s="1"/>
      <c r="G1059" s="1"/>
      <c r="H1059" s="1"/>
      <c r="I1059" s="1"/>
    </row>
    <row r="1060" spans="6:9" ht="12.75">
      <c r="F1060" s="1"/>
      <c r="G1060" s="1"/>
      <c r="H1060" s="1"/>
      <c r="I1060" s="1"/>
    </row>
    <row r="1061" spans="6:9" ht="12.75">
      <c r="F1061" s="1"/>
      <c r="G1061" s="1"/>
      <c r="H1061" s="1"/>
      <c r="I1061" s="1"/>
    </row>
    <row r="1062" spans="6:9" ht="12.75">
      <c r="F1062" s="1"/>
      <c r="G1062" s="1"/>
      <c r="H1062" s="1"/>
      <c r="I1062" s="1"/>
    </row>
    <row r="1063" spans="6:9" ht="12.75">
      <c r="F1063" s="1"/>
      <c r="G1063" s="1"/>
      <c r="H1063" s="1"/>
      <c r="I1063" s="1"/>
    </row>
    <row r="1064" spans="6:9" ht="12.75">
      <c r="F1064" s="1"/>
      <c r="G1064" s="1"/>
      <c r="H1064" s="1"/>
      <c r="I1064" s="1"/>
    </row>
    <row r="1065" spans="6:9" ht="12.75">
      <c r="F1065" s="1"/>
      <c r="G1065" s="1"/>
      <c r="H1065" s="1"/>
      <c r="I1065" s="1"/>
    </row>
    <row r="1066" spans="6:9" ht="12.75">
      <c r="F1066" s="1"/>
      <c r="G1066" s="1"/>
      <c r="H1066" s="1"/>
      <c r="I1066" s="1"/>
    </row>
    <row r="1067" spans="6:9" ht="12.75">
      <c r="F1067" s="1"/>
      <c r="G1067" s="1"/>
      <c r="H1067" s="1"/>
      <c r="I1067" s="1"/>
    </row>
    <row r="1068" spans="6:9" ht="12.75">
      <c r="F1068" s="1"/>
      <c r="G1068" s="1"/>
      <c r="H1068" s="1"/>
      <c r="I1068" s="1"/>
    </row>
    <row r="1069" spans="6:9" ht="12.75">
      <c r="F1069" s="1"/>
      <c r="G1069" s="1"/>
      <c r="H1069" s="1"/>
      <c r="I1069" s="1"/>
    </row>
    <row r="1070" spans="6:9" ht="12.75">
      <c r="F1070" s="1"/>
      <c r="G1070" s="1"/>
      <c r="H1070" s="1"/>
      <c r="I1070" s="1"/>
    </row>
    <row r="1071" spans="6:9" ht="12.75">
      <c r="F1071" s="1"/>
      <c r="G1071" s="1"/>
      <c r="H1071" s="1"/>
      <c r="I1071" s="1"/>
    </row>
    <row r="1072" spans="6:9" ht="12.75">
      <c r="F1072" s="1"/>
      <c r="G1072" s="1"/>
      <c r="H1072" s="1"/>
      <c r="I1072" s="1"/>
    </row>
    <row r="1073" spans="6:9" ht="12.75">
      <c r="F1073" s="1"/>
      <c r="G1073" s="1"/>
      <c r="H1073" s="1"/>
      <c r="I1073" s="1"/>
    </row>
    <row r="1074" spans="6:9" ht="12.75">
      <c r="F1074" s="1"/>
      <c r="G1074" s="1"/>
      <c r="H1074" s="1"/>
      <c r="I1074" s="1"/>
    </row>
    <row r="1075" spans="6:9" ht="12.75">
      <c r="F1075" s="1"/>
      <c r="G1075" s="1"/>
      <c r="H1075" s="1"/>
      <c r="I1075" s="1"/>
    </row>
    <row r="1076" spans="6:9" ht="12.75">
      <c r="F1076" s="1"/>
      <c r="G1076" s="1"/>
      <c r="H1076" s="1"/>
      <c r="I1076" s="1"/>
    </row>
    <row r="1077" spans="6:9" ht="12.75">
      <c r="F1077" s="1"/>
      <c r="G1077" s="1"/>
      <c r="H1077" s="1"/>
      <c r="I1077" s="1"/>
    </row>
    <row r="1078" spans="6:9" ht="12.75">
      <c r="F1078" s="1"/>
      <c r="G1078" s="1"/>
      <c r="H1078" s="1"/>
      <c r="I1078" s="1"/>
    </row>
    <row r="1079" spans="6:9" ht="12.75">
      <c r="F1079" s="1"/>
      <c r="G1079" s="1"/>
      <c r="H1079" s="1"/>
      <c r="I1079" s="1"/>
    </row>
    <row r="1080" spans="6:9" ht="12.75">
      <c r="F1080" s="1"/>
      <c r="G1080" s="1"/>
      <c r="H1080" s="1"/>
      <c r="I1080" s="1"/>
    </row>
    <row r="1081" spans="6:9" ht="12.75">
      <c r="F1081" s="1"/>
      <c r="G1081" s="1"/>
      <c r="H1081" s="1"/>
      <c r="I1081" s="1"/>
    </row>
    <row r="1082" spans="6:9" ht="12.75">
      <c r="F1082" s="1"/>
      <c r="G1082" s="1"/>
      <c r="H1082" s="1"/>
      <c r="I1082" s="1"/>
    </row>
    <row r="1083" spans="6:9" ht="12.75">
      <c r="F1083" s="1"/>
      <c r="G1083" s="1"/>
      <c r="H1083" s="1"/>
      <c r="I1083" s="1"/>
    </row>
    <row r="1084" spans="6:9" ht="12.75">
      <c r="F1084" s="1"/>
      <c r="G1084" s="1"/>
      <c r="H1084" s="1"/>
      <c r="I1084" s="1"/>
    </row>
    <row r="1085" spans="6:9" ht="12.75">
      <c r="F1085" s="1"/>
      <c r="G1085" s="1"/>
      <c r="H1085" s="1"/>
      <c r="I1085" s="1"/>
    </row>
    <row r="1086" spans="6:9" ht="12.75">
      <c r="F1086" s="1"/>
      <c r="G1086" s="1"/>
      <c r="H1086" s="1"/>
      <c r="I1086" s="1"/>
    </row>
    <row r="1087" spans="6:9" ht="12.75">
      <c r="F1087" s="1"/>
      <c r="G1087" s="1"/>
      <c r="H1087" s="1"/>
      <c r="I1087" s="1"/>
    </row>
    <row r="1088" spans="6:9" ht="12.75">
      <c r="F1088" s="1"/>
      <c r="G1088" s="1"/>
      <c r="H1088" s="1"/>
      <c r="I1088" s="1"/>
    </row>
    <row r="1089" spans="6:9" ht="12.75">
      <c r="F1089" s="1"/>
      <c r="G1089" s="1"/>
      <c r="H1089" s="1"/>
      <c r="I1089" s="1"/>
    </row>
    <row r="1090" spans="6:9" ht="12.75">
      <c r="F1090" s="1"/>
      <c r="G1090" s="1"/>
      <c r="H1090" s="1"/>
      <c r="I1090" s="1"/>
    </row>
    <row r="1091" spans="6:9" ht="12.75">
      <c r="F1091" s="1"/>
      <c r="G1091" s="1"/>
      <c r="H1091" s="1"/>
      <c r="I1091" s="1"/>
    </row>
    <row r="1092" spans="6:9" ht="12.75">
      <c r="F1092" s="1"/>
      <c r="G1092" s="1"/>
      <c r="H1092" s="1"/>
      <c r="I1092" s="1"/>
    </row>
    <row r="1093" spans="6:9" ht="12.75">
      <c r="F1093" s="1"/>
      <c r="G1093" s="1"/>
      <c r="H1093" s="1"/>
      <c r="I1093" s="1"/>
    </row>
    <row r="1094" spans="6:9" ht="12.75">
      <c r="F1094" s="1"/>
      <c r="G1094" s="1"/>
      <c r="H1094" s="1"/>
      <c r="I1094" s="1"/>
    </row>
    <row r="1095" spans="6:9" ht="12.75">
      <c r="F1095" s="1"/>
      <c r="G1095" s="1"/>
      <c r="H1095" s="1"/>
      <c r="I1095" s="1"/>
    </row>
    <row r="1096" spans="6:9" ht="12.75">
      <c r="F1096" s="1"/>
      <c r="G1096" s="1"/>
      <c r="H1096" s="1"/>
      <c r="I1096" s="1"/>
    </row>
    <row r="1097" spans="6:9" ht="12.75">
      <c r="F1097" s="1"/>
      <c r="G1097" s="1"/>
      <c r="H1097" s="1"/>
      <c r="I1097" s="1"/>
    </row>
    <row r="1098" spans="6:9" ht="12.75">
      <c r="F1098" s="1"/>
      <c r="G1098" s="1"/>
      <c r="H1098" s="1"/>
      <c r="I1098" s="1"/>
    </row>
    <row r="1099" spans="6:9" ht="12.75">
      <c r="F1099" s="1"/>
      <c r="G1099" s="1"/>
      <c r="H1099" s="1"/>
      <c r="I1099" s="1"/>
    </row>
    <row r="1100" spans="6:9" ht="12.75">
      <c r="F1100" s="1"/>
      <c r="G1100" s="1"/>
      <c r="H1100" s="1"/>
      <c r="I1100" s="1"/>
    </row>
    <row r="1101" spans="6:9" ht="12.75">
      <c r="F1101" s="1"/>
      <c r="G1101" s="1"/>
      <c r="H1101" s="1"/>
      <c r="I1101" s="1"/>
    </row>
    <row r="1102" spans="6:9" ht="12.75">
      <c r="F1102" s="1"/>
      <c r="G1102" s="1"/>
      <c r="H1102" s="1"/>
      <c r="I1102" s="1"/>
    </row>
    <row r="1103" spans="6:9" ht="12.75">
      <c r="F1103" s="1"/>
      <c r="G1103" s="1"/>
      <c r="H1103" s="1"/>
      <c r="I1103" s="1"/>
    </row>
    <row r="1104" spans="6:9" ht="12.75">
      <c r="F1104" s="1"/>
      <c r="G1104" s="1"/>
      <c r="H1104" s="1"/>
      <c r="I1104" s="1"/>
    </row>
    <row r="1105" spans="6:9" ht="12.75">
      <c r="F1105" s="1"/>
      <c r="G1105" s="1"/>
      <c r="H1105" s="1"/>
      <c r="I1105" s="1"/>
    </row>
    <row r="1106" spans="6:9" ht="12.75">
      <c r="F1106" s="1"/>
      <c r="G1106" s="1"/>
      <c r="H1106" s="1"/>
      <c r="I1106" s="1"/>
    </row>
    <row r="1107" spans="6:9" ht="12.75">
      <c r="F1107" s="1"/>
      <c r="G1107" s="1"/>
      <c r="H1107" s="1"/>
      <c r="I1107" s="1"/>
    </row>
    <row r="1108" spans="6:9" ht="12.75">
      <c r="F1108" s="1"/>
      <c r="G1108" s="1"/>
      <c r="H1108" s="1"/>
      <c r="I1108" s="1"/>
    </row>
    <row r="1109" spans="6:9" ht="12.75">
      <c r="F1109" s="1"/>
      <c r="G1109" s="1"/>
      <c r="H1109" s="1"/>
      <c r="I1109" s="1"/>
    </row>
    <row r="1110" spans="6:9" ht="12.75">
      <c r="F1110" s="1"/>
      <c r="G1110" s="1"/>
      <c r="H1110" s="1"/>
      <c r="I1110" s="1"/>
    </row>
    <row r="1111" spans="6:9" ht="12.75">
      <c r="F1111" s="1"/>
      <c r="G1111" s="1"/>
      <c r="H1111" s="1"/>
      <c r="I1111" s="1"/>
    </row>
    <row r="1112" spans="6:9" ht="12.75">
      <c r="F1112" s="1"/>
      <c r="G1112" s="1"/>
      <c r="H1112" s="1"/>
      <c r="I1112" s="1"/>
    </row>
    <row r="1113" spans="6:9" ht="12.75">
      <c r="F1113" s="1"/>
      <c r="G1113" s="1"/>
      <c r="H1113" s="1"/>
      <c r="I1113" s="1"/>
    </row>
    <row r="1114" spans="6:9" ht="12.75">
      <c r="F1114" s="1"/>
      <c r="G1114" s="1"/>
      <c r="H1114" s="1"/>
      <c r="I1114" s="1"/>
    </row>
    <row r="1115" spans="6:9" ht="12.75">
      <c r="F1115" s="1"/>
      <c r="G1115" s="1"/>
      <c r="H1115" s="1"/>
      <c r="I1115" s="1"/>
    </row>
    <row r="1116" spans="6:9" ht="12.75">
      <c r="F1116" s="1"/>
      <c r="G1116" s="1"/>
      <c r="H1116" s="1"/>
      <c r="I1116" s="1"/>
    </row>
    <row r="1117" spans="6:9" ht="12.75">
      <c r="F1117" s="1"/>
      <c r="G1117" s="1"/>
      <c r="H1117" s="1"/>
      <c r="I1117" s="1"/>
    </row>
    <row r="1118" spans="6:9" ht="12.75">
      <c r="F1118" s="1"/>
      <c r="G1118" s="1"/>
      <c r="H1118" s="1"/>
      <c r="I1118" s="1"/>
    </row>
    <row r="1119" spans="6:9" ht="12.75">
      <c r="F1119" s="1"/>
      <c r="G1119" s="1"/>
      <c r="H1119" s="1"/>
      <c r="I1119" s="1"/>
    </row>
    <row r="1120" spans="6:9" ht="12.75">
      <c r="F1120" s="1"/>
      <c r="G1120" s="1"/>
      <c r="H1120" s="1"/>
      <c r="I1120" s="1"/>
    </row>
    <row r="1121" spans="6:9" ht="12.75">
      <c r="F1121" s="1"/>
      <c r="G1121" s="1"/>
      <c r="H1121" s="1"/>
      <c r="I1121" s="1"/>
    </row>
    <row r="1122" spans="6:9" ht="12.75">
      <c r="F1122" s="1"/>
      <c r="G1122" s="1"/>
      <c r="H1122" s="1"/>
      <c r="I1122" s="1"/>
    </row>
    <row r="1123" spans="6:9" ht="12.75">
      <c r="F1123" s="1"/>
      <c r="G1123" s="1"/>
      <c r="H1123" s="1"/>
      <c r="I1123" s="1"/>
    </row>
    <row r="1124" spans="6:9" ht="12.75">
      <c r="F1124" s="1"/>
      <c r="G1124" s="1"/>
      <c r="H1124" s="1"/>
      <c r="I1124" s="1"/>
    </row>
    <row r="1125" spans="6:9" ht="12.75">
      <c r="F1125" s="1"/>
      <c r="G1125" s="1"/>
      <c r="H1125" s="1"/>
      <c r="I1125" s="1"/>
    </row>
    <row r="1126" spans="6:9" ht="12.75">
      <c r="F1126" s="1"/>
      <c r="G1126" s="1"/>
      <c r="H1126" s="1"/>
      <c r="I1126" s="1"/>
    </row>
    <row r="1127" spans="6:9" ht="12.75">
      <c r="F1127" s="1"/>
      <c r="G1127" s="1"/>
      <c r="H1127" s="1"/>
      <c r="I1127" s="1"/>
    </row>
    <row r="1128" spans="6:9" ht="12.75">
      <c r="F1128" s="1"/>
      <c r="G1128" s="1"/>
      <c r="H1128" s="1"/>
      <c r="I1128" s="1"/>
    </row>
    <row r="1129" spans="6:9" ht="12.75">
      <c r="F1129" s="1"/>
      <c r="G1129" s="1"/>
      <c r="H1129" s="1"/>
      <c r="I1129" s="1"/>
    </row>
    <row r="1130" spans="6:9" ht="12.75">
      <c r="F1130" s="1"/>
      <c r="G1130" s="1"/>
      <c r="H1130" s="1"/>
      <c r="I1130" s="1"/>
    </row>
    <row r="1131" spans="6:9" ht="12.75">
      <c r="F1131" s="1"/>
      <c r="G1131" s="1"/>
      <c r="H1131" s="1"/>
      <c r="I1131" s="1"/>
    </row>
    <row r="1132" spans="6:9" ht="12.75">
      <c r="F1132" s="1"/>
      <c r="G1132" s="1"/>
      <c r="H1132" s="1"/>
      <c r="I1132" s="1"/>
    </row>
    <row r="1133" spans="6:9" ht="12.75">
      <c r="F1133" s="1"/>
      <c r="G1133" s="1"/>
      <c r="H1133" s="1"/>
      <c r="I1133" s="1"/>
    </row>
    <row r="1134" spans="6:9" ht="12.75">
      <c r="F1134" s="1"/>
      <c r="G1134" s="1"/>
      <c r="H1134" s="1"/>
      <c r="I1134" s="1"/>
    </row>
    <row r="1135" spans="6:9" ht="12.75">
      <c r="F1135" s="1"/>
      <c r="G1135" s="1"/>
      <c r="H1135" s="1"/>
      <c r="I1135" s="1"/>
    </row>
    <row r="1136" spans="6:9" ht="12.75">
      <c r="F1136" s="1"/>
      <c r="G1136" s="1"/>
      <c r="H1136" s="1"/>
      <c r="I1136" s="1"/>
    </row>
    <row r="1137" spans="6:9" ht="12.75">
      <c r="F1137" s="1"/>
      <c r="G1137" s="1"/>
      <c r="H1137" s="1"/>
      <c r="I1137" s="1"/>
    </row>
    <row r="1138" spans="6:9" ht="12.75">
      <c r="F1138" s="1"/>
      <c r="G1138" s="1"/>
      <c r="H1138" s="1"/>
      <c r="I1138" s="1"/>
    </row>
    <row r="1139" spans="6:9" ht="12.75">
      <c r="F1139" s="1"/>
      <c r="G1139" s="1"/>
      <c r="H1139" s="1"/>
      <c r="I1139" s="1"/>
    </row>
    <row r="1140" spans="6:9" ht="12.75">
      <c r="F1140" s="1"/>
      <c r="G1140" s="1"/>
      <c r="H1140" s="1"/>
      <c r="I1140" s="1"/>
    </row>
    <row r="1141" spans="6:9" ht="12.75">
      <c r="F1141" s="1"/>
      <c r="G1141" s="1"/>
      <c r="H1141" s="1"/>
      <c r="I1141" s="1"/>
    </row>
    <row r="1142" spans="6:9" ht="12.75">
      <c r="F1142" s="1"/>
      <c r="G1142" s="1"/>
      <c r="H1142" s="1"/>
      <c r="I1142" s="1"/>
    </row>
    <row r="1143" spans="6:9" ht="12.75">
      <c r="F1143" s="1"/>
      <c r="G1143" s="1"/>
      <c r="H1143" s="1"/>
      <c r="I1143" s="1"/>
    </row>
    <row r="1144" spans="6:9" ht="12.75">
      <c r="F1144" s="1"/>
      <c r="G1144" s="1"/>
      <c r="H1144" s="1"/>
      <c r="I1144" s="1"/>
    </row>
    <row r="1145" spans="6:9" ht="12.75">
      <c r="F1145" s="1"/>
      <c r="G1145" s="1"/>
      <c r="H1145" s="1"/>
      <c r="I1145" s="1"/>
    </row>
    <row r="1146" spans="6:9" ht="12.75">
      <c r="F1146" s="1"/>
      <c r="G1146" s="1"/>
      <c r="H1146" s="1"/>
      <c r="I1146" s="1"/>
    </row>
    <row r="1147" spans="6:9" ht="12.75">
      <c r="F1147" s="1"/>
      <c r="G1147" s="1"/>
      <c r="H1147" s="1"/>
      <c r="I1147" s="1"/>
    </row>
    <row r="1148" spans="6:9" ht="12.75">
      <c r="F1148" s="1"/>
      <c r="G1148" s="1"/>
      <c r="H1148" s="1"/>
      <c r="I1148" s="1"/>
    </row>
    <row r="1149" spans="6:9" ht="12.75">
      <c r="F1149" s="1"/>
      <c r="G1149" s="1"/>
      <c r="H1149" s="1"/>
      <c r="I1149" s="1"/>
    </row>
    <row r="1150" spans="6:9" ht="12.75">
      <c r="F1150" s="1"/>
      <c r="G1150" s="1"/>
      <c r="H1150" s="1"/>
      <c r="I1150" s="1"/>
    </row>
    <row r="1151" spans="6:9" ht="12.75">
      <c r="F1151" s="1"/>
      <c r="G1151" s="1"/>
      <c r="H1151" s="1"/>
      <c r="I1151" s="1"/>
    </row>
    <row r="1152" spans="6:9" ht="12.75">
      <c r="F1152" s="1"/>
      <c r="G1152" s="1"/>
      <c r="H1152" s="1"/>
      <c r="I1152" s="1"/>
    </row>
    <row r="1153" spans="6:9" ht="12.75">
      <c r="F1153" s="1"/>
      <c r="G1153" s="1"/>
      <c r="H1153" s="1"/>
      <c r="I1153" s="1"/>
    </row>
    <row r="1154" spans="6:9" ht="12.75">
      <c r="F1154" s="1"/>
      <c r="G1154" s="1"/>
      <c r="H1154" s="1"/>
      <c r="I1154" s="1"/>
    </row>
    <row r="1155" spans="6:9" ht="12.75">
      <c r="F1155" s="1"/>
      <c r="G1155" s="1"/>
      <c r="H1155" s="1"/>
      <c r="I1155" s="1"/>
    </row>
    <row r="1156" spans="6:9" ht="12.75">
      <c r="F1156" s="1"/>
      <c r="G1156" s="1"/>
      <c r="H1156" s="1"/>
      <c r="I1156" s="1"/>
    </row>
    <row r="1157" spans="6:9" ht="12.75">
      <c r="F1157" s="1"/>
      <c r="G1157" s="1"/>
      <c r="H1157" s="1"/>
      <c r="I1157" s="1"/>
    </row>
    <row r="1158" spans="6:9" ht="12.75">
      <c r="F1158" s="1"/>
      <c r="G1158" s="1"/>
      <c r="H1158" s="1"/>
      <c r="I1158" s="1"/>
    </row>
    <row r="1159" spans="6:9" ht="12.75">
      <c r="F1159" s="1"/>
      <c r="G1159" s="1"/>
      <c r="H1159" s="1"/>
      <c r="I1159" s="1"/>
    </row>
    <row r="1160" spans="6:9" ht="12.75">
      <c r="F1160" s="1"/>
      <c r="G1160" s="1"/>
      <c r="H1160" s="1"/>
      <c r="I1160" s="1"/>
    </row>
    <row r="1161" spans="6:9" ht="12.75">
      <c r="F1161" s="1"/>
      <c r="G1161" s="1"/>
      <c r="H1161" s="1"/>
      <c r="I1161" s="1"/>
    </row>
    <row r="1162" spans="6:9" ht="12.75">
      <c r="F1162" s="1"/>
      <c r="G1162" s="1"/>
      <c r="H1162" s="1"/>
      <c r="I1162" s="1"/>
    </row>
    <row r="1163" spans="6:9" ht="12.75">
      <c r="F1163" s="1"/>
      <c r="G1163" s="1"/>
      <c r="H1163" s="1"/>
      <c r="I1163" s="1"/>
    </row>
    <row r="1164" spans="6:9" ht="12.75">
      <c r="F1164" s="1"/>
      <c r="G1164" s="1"/>
      <c r="H1164" s="1"/>
      <c r="I1164" s="1"/>
    </row>
    <row r="1165" spans="6:9" ht="12.75">
      <c r="F1165" s="1"/>
      <c r="G1165" s="1"/>
      <c r="H1165" s="1"/>
      <c r="I1165" s="1"/>
    </row>
    <row r="1166" spans="6:9" ht="12.75">
      <c r="F1166" s="1"/>
      <c r="G1166" s="1"/>
      <c r="H1166" s="1"/>
      <c r="I1166" s="1"/>
    </row>
    <row r="1167" spans="6:9" ht="12.75">
      <c r="F1167" s="1"/>
      <c r="G1167" s="1"/>
      <c r="H1167" s="1"/>
      <c r="I1167" s="1"/>
    </row>
    <row r="1168" spans="6:9" ht="12.75">
      <c r="F1168" s="1"/>
      <c r="G1168" s="1"/>
      <c r="H1168" s="1"/>
      <c r="I1168" s="1"/>
    </row>
    <row r="1169" spans="6:9" ht="12.75">
      <c r="F1169" s="1"/>
      <c r="G1169" s="1"/>
      <c r="H1169" s="1"/>
      <c r="I1169" s="1"/>
    </row>
    <row r="1170" spans="6:9" ht="12.75">
      <c r="F1170" s="1"/>
      <c r="G1170" s="1"/>
      <c r="H1170" s="1"/>
      <c r="I1170" s="1"/>
    </row>
    <row r="1171" spans="6:9" ht="12.75">
      <c r="F1171" s="1"/>
      <c r="G1171" s="1"/>
      <c r="H1171" s="1"/>
      <c r="I1171" s="1"/>
    </row>
    <row r="1172" spans="6:9" ht="12.75">
      <c r="F1172" s="1"/>
      <c r="G1172" s="1"/>
      <c r="H1172" s="1"/>
      <c r="I1172" s="1"/>
    </row>
    <row r="1173" spans="6:9" ht="12.75">
      <c r="F1173" s="1"/>
      <c r="G1173" s="1"/>
      <c r="H1173" s="1"/>
      <c r="I1173" s="1"/>
    </row>
    <row r="1174" spans="6:9" ht="12.75">
      <c r="F1174" s="1"/>
      <c r="G1174" s="1"/>
      <c r="H1174" s="1"/>
      <c r="I1174" s="1"/>
    </row>
    <row r="1175" spans="6:9" ht="12.75">
      <c r="F1175" s="1"/>
      <c r="G1175" s="1"/>
      <c r="H1175" s="1"/>
      <c r="I1175" s="1"/>
    </row>
    <row r="1176" spans="6:9" ht="12.75">
      <c r="F1176" s="1"/>
      <c r="G1176" s="1"/>
      <c r="H1176" s="1"/>
      <c r="I1176" s="1"/>
    </row>
    <row r="1177" spans="6:9" ht="12.75">
      <c r="F1177" s="1"/>
      <c r="G1177" s="1"/>
      <c r="H1177" s="1"/>
      <c r="I1177" s="1"/>
    </row>
    <row r="1178" spans="6:9" ht="12.75">
      <c r="F1178" s="1"/>
      <c r="G1178" s="1"/>
      <c r="H1178" s="1"/>
      <c r="I1178" s="1"/>
    </row>
    <row r="1179" spans="6:9" ht="12.75">
      <c r="F1179" s="1"/>
      <c r="G1179" s="1"/>
      <c r="H1179" s="1"/>
      <c r="I1179" s="1"/>
    </row>
    <row r="1180" spans="6:9" ht="12.75">
      <c r="F1180" s="1"/>
      <c r="G1180" s="1"/>
      <c r="H1180" s="1"/>
      <c r="I1180" s="1"/>
    </row>
    <row r="1181" spans="6:9" ht="12.75">
      <c r="F1181" s="1"/>
      <c r="G1181" s="1"/>
      <c r="H1181" s="1"/>
      <c r="I1181" s="1"/>
    </row>
    <row r="1182" spans="6:9" ht="12.75">
      <c r="F1182" s="1"/>
      <c r="G1182" s="1"/>
      <c r="H1182" s="1"/>
      <c r="I1182" s="1"/>
    </row>
    <row r="1183" spans="6:9" ht="12.75">
      <c r="F1183" s="1"/>
      <c r="G1183" s="1"/>
      <c r="H1183" s="1"/>
      <c r="I1183" s="1"/>
    </row>
    <row r="1184" spans="6:9" ht="12.75">
      <c r="F1184" s="1"/>
      <c r="G1184" s="1"/>
      <c r="H1184" s="1"/>
      <c r="I1184" s="1"/>
    </row>
    <row r="1185" spans="6:9" ht="12.75">
      <c r="F1185" s="1"/>
      <c r="G1185" s="1"/>
      <c r="H1185" s="1"/>
      <c r="I1185" s="1"/>
    </row>
    <row r="1186" spans="6:9" ht="12.75">
      <c r="F1186" s="1"/>
      <c r="G1186" s="1"/>
      <c r="H1186" s="1"/>
      <c r="I1186" s="1"/>
    </row>
    <row r="1187" spans="6:9" ht="12.75">
      <c r="F1187" s="1"/>
      <c r="G1187" s="1"/>
      <c r="H1187" s="1"/>
      <c r="I1187" s="1"/>
    </row>
    <row r="1188" spans="6:9" ht="12.75">
      <c r="F1188" s="1"/>
      <c r="G1188" s="1"/>
      <c r="H1188" s="1"/>
      <c r="I1188" s="1"/>
    </row>
    <row r="1189" spans="6:9" ht="12.75">
      <c r="F1189" s="1"/>
      <c r="G1189" s="1"/>
      <c r="H1189" s="1"/>
      <c r="I1189" s="1"/>
    </row>
    <row r="1190" spans="6:9" ht="12.75">
      <c r="F1190" s="1"/>
      <c r="G1190" s="1"/>
      <c r="H1190" s="1"/>
      <c r="I1190" s="1"/>
    </row>
    <row r="1191" spans="6:9" ht="12.75">
      <c r="F1191" s="1"/>
      <c r="G1191" s="1"/>
      <c r="H1191" s="1"/>
      <c r="I1191" s="1"/>
    </row>
    <row r="1192" spans="6:9" ht="12.75">
      <c r="F1192" s="1"/>
      <c r="G1192" s="1"/>
      <c r="H1192" s="1"/>
      <c r="I1192" s="1"/>
    </row>
    <row r="1193" spans="6:9" ht="12.75">
      <c r="F1193" s="1"/>
      <c r="G1193" s="1"/>
      <c r="H1193" s="1"/>
      <c r="I1193" s="1"/>
    </row>
    <row r="1194" spans="6:9" ht="12.75">
      <c r="F1194" s="1"/>
      <c r="G1194" s="1"/>
      <c r="H1194" s="1"/>
      <c r="I1194" s="1"/>
    </row>
    <row r="1195" spans="6:9" ht="12.75">
      <c r="F1195" s="1"/>
      <c r="G1195" s="1"/>
      <c r="H1195" s="1"/>
      <c r="I1195" s="1"/>
    </row>
    <row r="1196" spans="6:9" ht="12.75">
      <c r="F1196" s="1"/>
      <c r="G1196" s="1"/>
      <c r="H1196" s="1"/>
      <c r="I1196" s="1"/>
    </row>
    <row r="1197" spans="6:9" ht="12.75">
      <c r="F1197" s="1"/>
      <c r="G1197" s="1"/>
      <c r="H1197" s="1"/>
      <c r="I1197" s="1"/>
    </row>
    <row r="1198" spans="6:9" ht="12.75">
      <c r="F1198" s="1"/>
      <c r="G1198" s="1"/>
      <c r="H1198" s="1"/>
      <c r="I1198" s="1"/>
    </row>
    <row r="1199" spans="6:9" ht="12.75">
      <c r="F1199" s="1"/>
      <c r="G1199" s="1"/>
      <c r="H1199" s="1"/>
      <c r="I1199" s="1"/>
    </row>
    <row r="1200" spans="6:9" ht="12.75">
      <c r="F1200" s="1"/>
      <c r="G1200" s="1"/>
      <c r="H1200" s="1"/>
      <c r="I1200" s="1"/>
    </row>
    <row r="1201" spans="6:9" ht="12.75">
      <c r="F1201" s="1"/>
      <c r="G1201" s="1"/>
      <c r="H1201" s="1"/>
      <c r="I1201" s="1"/>
    </row>
    <row r="1202" spans="6:9" ht="12.75">
      <c r="F1202" s="1"/>
      <c r="G1202" s="1"/>
      <c r="H1202" s="1"/>
      <c r="I1202" s="1"/>
    </row>
    <row r="1203" spans="6:9" ht="12.75">
      <c r="F1203" s="1"/>
      <c r="G1203" s="1"/>
      <c r="H1203" s="1"/>
      <c r="I1203" s="1"/>
    </row>
    <row r="1204" spans="6:9" ht="12.75">
      <c r="F1204" s="1"/>
      <c r="G1204" s="1"/>
      <c r="H1204" s="1"/>
      <c r="I1204" s="1"/>
    </row>
    <row r="1205" spans="6:9" ht="12.75">
      <c r="F1205" s="1"/>
      <c r="G1205" s="1"/>
      <c r="H1205" s="1"/>
      <c r="I1205" s="1"/>
    </row>
    <row r="1206" spans="6:9" ht="12.75">
      <c r="F1206" s="1"/>
      <c r="G1206" s="1"/>
      <c r="H1206" s="1"/>
      <c r="I1206" s="1"/>
    </row>
    <row r="1207" spans="6:9" ht="12.75">
      <c r="F1207" s="1"/>
      <c r="G1207" s="1"/>
      <c r="H1207" s="1"/>
      <c r="I1207" s="1"/>
    </row>
    <row r="1208" spans="6:9" ht="12.75">
      <c r="F1208" s="1"/>
      <c r="G1208" s="1"/>
      <c r="H1208" s="1"/>
      <c r="I1208" s="1"/>
    </row>
    <row r="1209" spans="6:9" ht="12.75">
      <c r="F1209" s="1"/>
      <c r="G1209" s="1"/>
      <c r="H1209" s="1"/>
      <c r="I1209" s="1"/>
    </row>
    <row r="1210" spans="6:9" ht="12.75">
      <c r="F1210" s="1"/>
      <c r="G1210" s="1"/>
      <c r="H1210" s="1"/>
      <c r="I1210" s="1"/>
    </row>
    <row r="1211" spans="6:9" ht="12.75">
      <c r="F1211" s="1"/>
      <c r="G1211" s="1"/>
      <c r="H1211" s="1"/>
      <c r="I1211" s="1"/>
    </row>
    <row r="1212" spans="6:9" ht="12.75">
      <c r="F1212" s="1"/>
      <c r="G1212" s="1"/>
      <c r="H1212" s="1"/>
      <c r="I1212" s="1"/>
    </row>
    <row r="1213" spans="6:9" ht="12.75">
      <c r="F1213" s="1"/>
      <c r="G1213" s="1"/>
      <c r="H1213" s="1"/>
      <c r="I1213" s="1"/>
    </row>
    <row r="1214" spans="6:9" ht="12.75">
      <c r="F1214" s="1"/>
      <c r="G1214" s="1"/>
      <c r="H1214" s="1"/>
      <c r="I1214" s="1"/>
    </row>
    <row r="1215" spans="6:9" ht="12.75">
      <c r="F1215" s="1"/>
      <c r="G1215" s="1"/>
      <c r="H1215" s="1"/>
      <c r="I1215" s="1"/>
    </row>
    <row r="1216" spans="6:9" ht="12.75">
      <c r="F1216" s="1"/>
      <c r="G1216" s="1"/>
      <c r="H1216" s="1"/>
      <c r="I1216" s="1"/>
    </row>
    <row r="1217" spans="6:9" ht="12.75">
      <c r="F1217" s="1"/>
      <c r="G1217" s="1"/>
      <c r="H1217" s="1"/>
      <c r="I1217" s="1"/>
    </row>
    <row r="1218" spans="6:9" ht="12.75">
      <c r="F1218" s="1"/>
      <c r="G1218" s="1"/>
      <c r="H1218" s="1"/>
      <c r="I1218" s="1"/>
    </row>
    <row r="1219" spans="6:9" ht="12.75">
      <c r="F1219" s="1"/>
      <c r="G1219" s="1"/>
      <c r="H1219" s="1"/>
      <c r="I1219" s="1"/>
    </row>
    <row r="1220" spans="6:9" ht="12.75">
      <c r="F1220" s="1"/>
      <c r="G1220" s="1"/>
      <c r="H1220" s="1"/>
      <c r="I1220" s="1"/>
    </row>
    <row r="1221" spans="6:9" ht="12.75">
      <c r="F1221" s="1"/>
      <c r="G1221" s="1"/>
      <c r="H1221" s="1"/>
      <c r="I1221" s="1"/>
    </row>
    <row r="1222" spans="6:9" ht="12.75">
      <c r="F1222" s="1"/>
      <c r="G1222" s="1"/>
      <c r="H1222" s="1"/>
      <c r="I1222" s="1"/>
    </row>
    <row r="1223" spans="6:9" ht="12.75">
      <c r="F1223" s="1"/>
      <c r="G1223" s="1"/>
      <c r="H1223" s="1"/>
      <c r="I1223" s="1"/>
    </row>
    <row r="1224" spans="6:9" ht="12.75">
      <c r="F1224" s="1"/>
      <c r="G1224" s="1"/>
      <c r="H1224" s="1"/>
      <c r="I1224" s="1"/>
    </row>
    <row r="1225" spans="6:9" ht="12.75">
      <c r="F1225" s="1"/>
      <c r="G1225" s="1"/>
      <c r="H1225" s="1"/>
      <c r="I1225" s="1"/>
    </row>
    <row r="1226" spans="6:9" ht="12.75">
      <c r="F1226" s="1"/>
      <c r="G1226" s="1"/>
      <c r="H1226" s="1"/>
      <c r="I1226" s="1"/>
    </row>
    <row r="1227" spans="6:9" ht="12.75">
      <c r="F1227" s="1"/>
      <c r="G1227" s="1"/>
      <c r="H1227" s="1"/>
      <c r="I1227" s="1"/>
    </row>
    <row r="1228" spans="6:9" ht="12.75">
      <c r="F1228" s="1"/>
      <c r="G1228" s="1"/>
      <c r="H1228" s="1"/>
      <c r="I1228" s="1"/>
    </row>
    <row r="1229" spans="6:9" ht="12.75">
      <c r="F1229" s="1"/>
      <c r="G1229" s="1"/>
      <c r="H1229" s="1"/>
      <c r="I1229" s="1"/>
    </row>
    <row r="1230" spans="6:9" ht="12.75">
      <c r="F1230" s="1"/>
      <c r="G1230" s="1"/>
      <c r="H1230" s="1"/>
      <c r="I1230" s="1"/>
    </row>
    <row r="1231" spans="6:9" ht="12.75">
      <c r="F1231" s="1"/>
      <c r="G1231" s="1"/>
      <c r="H1231" s="1"/>
      <c r="I1231" s="1"/>
    </row>
    <row r="1232" spans="6:9" ht="12.75">
      <c r="F1232" s="1"/>
      <c r="G1232" s="1"/>
      <c r="H1232" s="1"/>
      <c r="I1232" s="1"/>
    </row>
    <row r="1233" spans="6:9" ht="12.75">
      <c r="F1233" s="1"/>
      <c r="G1233" s="1"/>
      <c r="H1233" s="1"/>
      <c r="I1233" s="1"/>
    </row>
    <row r="1234" spans="6:9" ht="12.75">
      <c r="F1234" s="1"/>
      <c r="G1234" s="1"/>
      <c r="H1234" s="1"/>
      <c r="I1234" s="1"/>
    </row>
    <row r="1235" spans="6:9" ht="12.75">
      <c r="F1235" s="1"/>
      <c r="G1235" s="1"/>
      <c r="H1235" s="1"/>
      <c r="I1235" s="1"/>
    </row>
    <row r="1236" spans="6:9" ht="12.75">
      <c r="F1236" s="1"/>
      <c r="G1236" s="1"/>
      <c r="H1236" s="1"/>
      <c r="I1236" s="1"/>
    </row>
    <row r="1237" spans="6:9" ht="12.75">
      <c r="F1237" s="1"/>
      <c r="G1237" s="1"/>
      <c r="H1237" s="1"/>
      <c r="I1237" s="1"/>
    </row>
    <row r="1238" spans="6:9" ht="12.75">
      <c r="F1238" s="1"/>
      <c r="G1238" s="1"/>
      <c r="H1238" s="1"/>
      <c r="I1238" s="1"/>
    </row>
    <row r="1239" spans="6:9" ht="12.75">
      <c r="F1239" s="1"/>
      <c r="G1239" s="1"/>
      <c r="H1239" s="1"/>
      <c r="I1239" s="1"/>
    </row>
    <row r="1240" spans="6:9" ht="12.75">
      <c r="F1240" s="1"/>
      <c r="G1240" s="1"/>
      <c r="H1240" s="1"/>
      <c r="I1240" s="1"/>
    </row>
    <row r="1241" spans="6:9" ht="12.75">
      <c r="F1241" s="1"/>
      <c r="G1241" s="1"/>
      <c r="H1241" s="1"/>
      <c r="I1241" s="1"/>
    </row>
    <row r="1242" spans="6:9" ht="12.75">
      <c r="F1242" s="1"/>
      <c r="G1242" s="1"/>
      <c r="H1242" s="1"/>
      <c r="I1242" s="1"/>
    </row>
    <row r="1243" spans="6:9" ht="12.75">
      <c r="F1243" s="1"/>
      <c r="G1243" s="1"/>
      <c r="H1243" s="1"/>
      <c r="I1243" s="1"/>
    </row>
    <row r="1244" spans="6:9" ht="12.75">
      <c r="F1244" s="1"/>
      <c r="G1244" s="1"/>
      <c r="H1244" s="1"/>
      <c r="I1244" s="1"/>
    </row>
    <row r="1245" spans="6:9" ht="12.75">
      <c r="F1245" s="1"/>
      <c r="G1245" s="1"/>
      <c r="H1245" s="1"/>
      <c r="I1245" s="1"/>
    </row>
    <row r="1246" spans="6:9" ht="12.75">
      <c r="F1246" s="1"/>
      <c r="G1246" s="1"/>
      <c r="H1246" s="1"/>
      <c r="I1246" s="1"/>
    </row>
    <row r="1247" spans="6:9" ht="12.75">
      <c r="F1247" s="1"/>
      <c r="G1247" s="1"/>
      <c r="H1247" s="1"/>
      <c r="I1247" s="1"/>
    </row>
    <row r="1248" spans="6:9" ht="12.75">
      <c r="F1248" s="1"/>
      <c r="G1248" s="1"/>
      <c r="H1248" s="1"/>
      <c r="I1248" s="1"/>
    </row>
    <row r="1249" spans="6:9" ht="12.75">
      <c r="F1249" s="1"/>
      <c r="G1249" s="1"/>
      <c r="H1249" s="1"/>
      <c r="I1249" s="1"/>
    </row>
    <row r="1250" spans="6:9" ht="12.75">
      <c r="F1250" s="1"/>
      <c r="G1250" s="1"/>
      <c r="H1250" s="1"/>
      <c r="I1250" s="1"/>
    </row>
    <row r="1251" spans="6:9" ht="12.75">
      <c r="F1251" s="1"/>
      <c r="G1251" s="1"/>
      <c r="H1251" s="1"/>
      <c r="I1251" s="1"/>
    </row>
    <row r="1252" spans="6:9" ht="12.75">
      <c r="F1252" s="1"/>
      <c r="G1252" s="1"/>
      <c r="H1252" s="1"/>
      <c r="I1252" s="1"/>
    </row>
    <row r="1253" spans="6:9" ht="12.75">
      <c r="F1253" s="1"/>
      <c r="G1253" s="1"/>
      <c r="H1253" s="1"/>
      <c r="I1253" s="1"/>
    </row>
    <row r="1254" spans="6:9" ht="12.75">
      <c r="F1254" s="1"/>
      <c r="G1254" s="1"/>
      <c r="H1254" s="1"/>
      <c r="I1254" s="1"/>
    </row>
    <row r="1255" spans="6:9" ht="12.75">
      <c r="F1255" s="1"/>
      <c r="G1255" s="1"/>
      <c r="H1255" s="1"/>
      <c r="I1255" s="1"/>
    </row>
    <row r="1256" spans="6:9" ht="12.75">
      <c r="F1256" s="1"/>
      <c r="G1256" s="1"/>
      <c r="H1256" s="1"/>
      <c r="I1256" s="1"/>
    </row>
    <row r="1257" spans="6:9" ht="12.75">
      <c r="F1257" s="1"/>
      <c r="G1257" s="1"/>
      <c r="H1257" s="1"/>
      <c r="I1257" s="1"/>
    </row>
    <row r="1258" spans="6:9" ht="12.75">
      <c r="F1258" s="1"/>
      <c r="G1258" s="1"/>
      <c r="H1258" s="1"/>
      <c r="I1258" s="1"/>
    </row>
    <row r="1259" spans="6:9" ht="12.75">
      <c r="F1259" s="1"/>
      <c r="G1259" s="1"/>
      <c r="H1259" s="1"/>
      <c r="I1259" s="1"/>
    </row>
    <row r="1260" spans="6:9" ht="12.75">
      <c r="F1260" s="1"/>
      <c r="G1260" s="1"/>
      <c r="H1260" s="1"/>
      <c r="I1260" s="1"/>
    </row>
    <row r="1261" spans="6:9" ht="12.75">
      <c r="F1261" s="1"/>
      <c r="G1261" s="1"/>
      <c r="H1261" s="1"/>
      <c r="I1261" s="1"/>
    </row>
    <row r="1262" spans="6:9" ht="12.75">
      <c r="F1262" s="1"/>
      <c r="G1262" s="1"/>
      <c r="H1262" s="1"/>
      <c r="I1262" s="1"/>
    </row>
    <row r="1263" spans="6:9" ht="12.75">
      <c r="F1263" s="1"/>
      <c r="G1263" s="1"/>
      <c r="H1263" s="1"/>
      <c r="I1263" s="1"/>
    </row>
    <row r="1264" spans="6:9" ht="12.75">
      <c r="F1264" s="1"/>
      <c r="G1264" s="1"/>
      <c r="H1264" s="1"/>
      <c r="I1264" s="1"/>
    </row>
    <row r="1265" spans="6:9" ht="12.75">
      <c r="F1265" s="1"/>
      <c r="G1265" s="1"/>
      <c r="H1265" s="1"/>
      <c r="I1265" s="1"/>
    </row>
    <row r="1266" spans="6:9" ht="12.75">
      <c r="F1266" s="1"/>
      <c r="G1266" s="1"/>
      <c r="H1266" s="1"/>
      <c r="I1266" s="1"/>
    </row>
    <row r="1267" spans="6:9" ht="12.75">
      <c r="F1267" s="1"/>
      <c r="G1267" s="1"/>
      <c r="H1267" s="1"/>
      <c r="I1267" s="1"/>
    </row>
    <row r="1268" spans="6:9" ht="12.75">
      <c r="F1268" s="1"/>
      <c r="G1268" s="1"/>
      <c r="H1268" s="1"/>
      <c r="I1268" s="1"/>
    </row>
    <row r="1269" spans="6:9" ht="12.75">
      <c r="F1269" s="1"/>
      <c r="G1269" s="1"/>
      <c r="H1269" s="1"/>
      <c r="I1269" s="1"/>
    </row>
    <row r="1270" spans="6:9" ht="12.75">
      <c r="F1270" s="1"/>
      <c r="G1270" s="1"/>
      <c r="H1270" s="1"/>
      <c r="I1270" s="1"/>
    </row>
    <row r="1271" spans="6:9" ht="12.75">
      <c r="F1271" s="1"/>
      <c r="G1271" s="1"/>
      <c r="H1271" s="1"/>
      <c r="I1271" s="1"/>
    </row>
    <row r="1272" spans="6:9" ht="12.75">
      <c r="F1272" s="1"/>
      <c r="G1272" s="1"/>
      <c r="H1272" s="1"/>
      <c r="I1272" s="1"/>
    </row>
    <row r="1273" spans="6:9" ht="12.75">
      <c r="F1273" s="1"/>
      <c r="G1273" s="1"/>
      <c r="H1273" s="1"/>
      <c r="I1273" s="1"/>
    </row>
    <row r="1274" spans="6:9" ht="12.75">
      <c r="F1274" s="1"/>
      <c r="G1274" s="1"/>
      <c r="H1274" s="1"/>
      <c r="I1274" s="1"/>
    </row>
    <row r="1275" spans="6:9" ht="12.75">
      <c r="F1275" s="1"/>
      <c r="G1275" s="1"/>
      <c r="H1275" s="1"/>
      <c r="I1275" s="1"/>
    </row>
    <row r="1276" spans="6:9" ht="12.75">
      <c r="F1276" s="1"/>
      <c r="G1276" s="1"/>
      <c r="H1276" s="1"/>
      <c r="I1276" s="1"/>
    </row>
    <row r="1277" spans="6:9" ht="12.75">
      <c r="F1277" s="1"/>
      <c r="G1277" s="1"/>
      <c r="H1277" s="1"/>
      <c r="I1277" s="1"/>
    </row>
    <row r="1278" spans="6:9" ht="12.75">
      <c r="F1278" s="1"/>
      <c r="G1278" s="1"/>
      <c r="H1278" s="1"/>
      <c r="I1278" s="1"/>
    </row>
    <row r="1279" spans="6:9" ht="12.75">
      <c r="F1279" s="1"/>
      <c r="G1279" s="1"/>
      <c r="H1279" s="1"/>
      <c r="I1279" s="1"/>
    </row>
    <row r="1280" spans="6:9" ht="12.75">
      <c r="F1280" s="1"/>
      <c r="G1280" s="1"/>
      <c r="H1280" s="1"/>
      <c r="I1280" s="1"/>
    </row>
    <row r="1281" spans="6:9" ht="12.75">
      <c r="F1281" s="1"/>
      <c r="G1281" s="1"/>
      <c r="H1281" s="1"/>
      <c r="I1281" s="1"/>
    </row>
    <row r="1282" spans="6:9" ht="12.75">
      <c r="F1282" s="1"/>
      <c r="G1282" s="1"/>
      <c r="H1282" s="1"/>
      <c r="I1282" s="1"/>
    </row>
    <row r="1283" spans="6:9" ht="12.75">
      <c r="F1283" s="1"/>
      <c r="G1283" s="1"/>
      <c r="H1283" s="1"/>
      <c r="I1283" s="1"/>
    </row>
    <row r="1284" spans="6:9" ht="12.75">
      <c r="F1284" s="1"/>
      <c r="G1284" s="1"/>
      <c r="H1284" s="1"/>
      <c r="I1284" s="1"/>
    </row>
    <row r="1285" spans="6:9" ht="12.75">
      <c r="F1285" s="1"/>
      <c r="G1285" s="1"/>
      <c r="H1285" s="1"/>
      <c r="I1285" s="1"/>
    </row>
    <row r="1286" spans="6:9" ht="12.75">
      <c r="F1286" s="1"/>
      <c r="G1286" s="1"/>
      <c r="H1286" s="1"/>
      <c r="I1286" s="1"/>
    </row>
    <row r="1287" spans="6:9" ht="12.75">
      <c r="F1287" s="1"/>
      <c r="G1287" s="1"/>
      <c r="H1287" s="1"/>
      <c r="I1287" s="1"/>
    </row>
    <row r="1288" spans="6:9" ht="12.75">
      <c r="F1288" s="1"/>
      <c r="G1288" s="1"/>
      <c r="H1288" s="1"/>
      <c r="I1288" s="1"/>
    </row>
    <row r="1289" spans="6:9" ht="12.75">
      <c r="F1289" s="1"/>
      <c r="G1289" s="1"/>
      <c r="H1289" s="1"/>
      <c r="I1289" s="1"/>
    </row>
    <row r="1290" spans="6:9" ht="12.75">
      <c r="F1290" s="1"/>
      <c r="G1290" s="1"/>
      <c r="H1290" s="1"/>
      <c r="I1290" s="1"/>
    </row>
    <row r="1291" spans="6:9" ht="12.75">
      <c r="F1291" s="1"/>
      <c r="G1291" s="1"/>
      <c r="H1291" s="1"/>
      <c r="I1291" s="1"/>
    </row>
    <row r="1292" spans="6:9" ht="12.75">
      <c r="F1292" s="1"/>
      <c r="G1292" s="1"/>
      <c r="H1292" s="1"/>
      <c r="I1292" s="1"/>
    </row>
    <row r="1293" spans="6:9" ht="12.75">
      <c r="F1293" s="1"/>
      <c r="G1293" s="1"/>
      <c r="H1293" s="1"/>
      <c r="I1293" s="1"/>
    </row>
    <row r="1294" spans="6:9" ht="12.75">
      <c r="F1294" s="1"/>
      <c r="G1294" s="1"/>
      <c r="H1294" s="1"/>
      <c r="I1294" s="1"/>
    </row>
    <row r="1295" spans="6:9" ht="12.75">
      <c r="F1295" s="1"/>
      <c r="G1295" s="1"/>
      <c r="H1295" s="1"/>
      <c r="I1295" s="1"/>
    </row>
    <row r="1296" spans="6:9" ht="12.75">
      <c r="F1296" s="1"/>
      <c r="G1296" s="1"/>
      <c r="H1296" s="1"/>
      <c r="I1296" s="1"/>
    </row>
    <row r="1297" spans="6:9" ht="12.75">
      <c r="F1297" s="1"/>
      <c r="G1297" s="1"/>
      <c r="H1297" s="1"/>
      <c r="I1297" s="1"/>
    </row>
    <row r="1298" spans="6:9" ht="12.75">
      <c r="F1298" s="1"/>
      <c r="G1298" s="1"/>
      <c r="H1298" s="1"/>
      <c r="I1298" s="1"/>
    </row>
    <row r="1299" spans="6:9" ht="12.75">
      <c r="F1299" s="1"/>
      <c r="G1299" s="1"/>
      <c r="H1299" s="1"/>
      <c r="I1299" s="1"/>
    </row>
    <row r="1300" spans="6:9" ht="12.75">
      <c r="F1300" s="1"/>
      <c r="G1300" s="1"/>
      <c r="H1300" s="1"/>
      <c r="I1300" s="1"/>
    </row>
    <row r="1301" spans="6:9" ht="12.75">
      <c r="F1301" s="1"/>
      <c r="G1301" s="1"/>
      <c r="H1301" s="1"/>
      <c r="I1301" s="1"/>
    </row>
    <row r="1302" spans="6:9" ht="12.75">
      <c r="F1302" s="1"/>
      <c r="G1302" s="1"/>
      <c r="H1302" s="1"/>
      <c r="I1302" s="1"/>
    </row>
    <row r="1303" spans="6:9" ht="12.75">
      <c r="F1303" s="1"/>
      <c r="G1303" s="1"/>
      <c r="H1303" s="1"/>
      <c r="I1303" s="1"/>
    </row>
    <row r="1304" spans="6:9" ht="12.75">
      <c r="F1304" s="1"/>
      <c r="G1304" s="1"/>
      <c r="H1304" s="1"/>
      <c r="I1304" s="1"/>
    </row>
    <row r="1305" spans="6:9" ht="12.75">
      <c r="F1305" s="1"/>
      <c r="G1305" s="1"/>
      <c r="H1305" s="1"/>
      <c r="I1305" s="1"/>
    </row>
    <row r="1306" spans="6:9" ht="12.75">
      <c r="F1306" s="1"/>
      <c r="G1306" s="1"/>
      <c r="H1306" s="1"/>
      <c r="I1306" s="1"/>
    </row>
    <row r="1307" spans="6:9" ht="12.75">
      <c r="F1307" s="1"/>
      <c r="G1307" s="1"/>
      <c r="H1307" s="1"/>
      <c r="I1307" s="1"/>
    </row>
    <row r="1308" spans="6:9" ht="12.75">
      <c r="F1308" s="1"/>
      <c r="G1308" s="1"/>
      <c r="H1308" s="1"/>
      <c r="I1308" s="1"/>
    </row>
    <row r="1309" spans="6:9" ht="12.75">
      <c r="F1309" s="1"/>
      <c r="G1309" s="1"/>
      <c r="H1309" s="1"/>
      <c r="I1309" s="1"/>
    </row>
    <row r="1310" spans="6:9" ht="12.75">
      <c r="F1310" s="1"/>
      <c r="G1310" s="1"/>
      <c r="H1310" s="1"/>
      <c r="I1310" s="1"/>
    </row>
    <row r="1311" spans="6:9" ht="12.75">
      <c r="F1311" s="1"/>
      <c r="G1311" s="1"/>
      <c r="H1311" s="1"/>
      <c r="I1311" s="1"/>
    </row>
    <row r="1312" spans="6:9" ht="12.75">
      <c r="F1312" s="1"/>
      <c r="G1312" s="1"/>
      <c r="H1312" s="1"/>
      <c r="I1312" s="1"/>
    </row>
    <row r="1313" spans="6:9" ht="12.75">
      <c r="F1313" s="1"/>
      <c r="G1313" s="1"/>
      <c r="H1313" s="1"/>
      <c r="I1313" s="1"/>
    </row>
    <row r="1314" spans="6:9" ht="12.75">
      <c r="F1314" s="1"/>
      <c r="G1314" s="1"/>
      <c r="H1314" s="1"/>
      <c r="I1314" s="1"/>
    </row>
    <row r="1315" spans="6:9" ht="12.75">
      <c r="F1315" s="1"/>
      <c r="G1315" s="1"/>
      <c r="H1315" s="1"/>
      <c r="I1315" s="1"/>
    </row>
    <row r="1316" spans="6:9" ht="12.75">
      <c r="F1316" s="1"/>
      <c r="G1316" s="1"/>
      <c r="H1316" s="1"/>
      <c r="I1316" s="1"/>
    </row>
    <row r="1317" spans="6:9" ht="12.75">
      <c r="F1317" s="1"/>
      <c r="G1317" s="1"/>
      <c r="H1317" s="1"/>
      <c r="I1317" s="1"/>
    </row>
    <row r="1318" spans="6:9" ht="12.75">
      <c r="F1318" s="1"/>
      <c r="G1318" s="1"/>
      <c r="H1318" s="1"/>
      <c r="I1318" s="1"/>
    </row>
    <row r="1319" spans="6:9" ht="12.75">
      <c r="F1319" s="1"/>
      <c r="G1319" s="1"/>
      <c r="H1319" s="1"/>
      <c r="I1319" s="1"/>
    </row>
    <row r="1320" spans="6:9" ht="12.75">
      <c r="F1320" s="1"/>
      <c r="G1320" s="1"/>
      <c r="H1320" s="1"/>
      <c r="I1320" s="1"/>
    </row>
    <row r="1321" spans="6:9" ht="12.75">
      <c r="F1321" s="1"/>
      <c r="G1321" s="1"/>
      <c r="H1321" s="1"/>
      <c r="I1321" s="1"/>
    </row>
    <row r="1322" spans="6:9" ht="12.75">
      <c r="F1322" s="1"/>
      <c r="G1322" s="1"/>
      <c r="H1322" s="1"/>
      <c r="I1322" s="1"/>
    </row>
    <row r="1323" spans="6:9" ht="12.75">
      <c r="F1323" s="1"/>
      <c r="G1323" s="1"/>
      <c r="H1323" s="1"/>
      <c r="I1323" s="1"/>
    </row>
    <row r="1324" spans="6:9" ht="12.75">
      <c r="F1324" s="1"/>
      <c r="G1324" s="1"/>
      <c r="H1324" s="1"/>
      <c r="I1324" s="1"/>
    </row>
    <row r="1325" spans="6:9" ht="12.75">
      <c r="F1325" s="1"/>
      <c r="G1325" s="1"/>
      <c r="H1325" s="1"/>
      <c r="I1325" s="1"/>
    </row>
    <row r="1326" spans="6:9" ht="12.75">
      <c r="F1326" s="1"/>
      <c r="G1326" s="1"/>
      <c r="H1326" s="1"/>
      <c r="I1326" s="1"/>
    </row>
    <row r="1327" spans="6:9" ht="12.75">
      <c r="F1327" s="1"/>
      <c r="G1327" s="1"/>
      <c r="H1327" s="1"/>
      <c r="I1327" s="1"/>
    </row>
    <row r="1328" spans="6:9" ht="12.75">
      <c r="F1328" s="1"/>
      <c r="G1328" s="1"/>
      <c r="H1328" s="1"/>
      <c r="I1328" s="1"/>
    </row>
    <row r="1329" spans="6:9" ht="12.75">
      <c r="F1329" s="1"/>
      <c r="G1329" s="1"/>
      <c r="H1329" s="1"/>
      <c r="I1329" s="1"/>
    </row>
    <row r="1330" spans="6:9" ht="12.75">
      <c r="F1330" s="1"/>
      <c r="G1330" s="1"/>
      <c r="H1330" s="1"/>
      <c r="I1330" s="1"/>
    </row>
    <row r="1331" spans="6:9" ht="12.75">
      <c r="F1331" s="1"/>
      <c r="G1331" s="1"/>
      <c r="H1331" s="1"/>
      <c r="I1331" s="1"/>
    </row>
    <row r="1332" spans="6:9" ht="12.75">
      <c r="F1332" s="1"/>
      <c r="G1332" s="1"/>
      <c r="H1332" s="1"/>
      <c r="I1332" s="1"/>
    </row>
    <row r="1333" spans="6:9" ht="12.75">
      <c r="F1333" s="1"/>
      <c r="G1333" s="1"/>
      <c r="H1333" s="1"/>
      <c r="I1333" s="1"/>
    </row>
    <row r="1334" spans="6:9" ht="12.75">
      <c r="F1334" s="1"/>
      <c r="G1334" s="1"/>
      <c r="H1334" s="1"/>
      <c r="I1334" s="1"/>
    </row>
    <row r="1335" spans="6:9" ht="12.75">
      <c r="F1335" s="1"/>
      <c r="G1335" s="1"/>
      <c r="H1335" s="1"/>
      <c r="I1335" s="1"/>
    </row>
    <row r="1336" spans="6:9" ht="12.75">
      <c r="F1336" s="1"/>
      <c r="G1336" s="1"/>
      <c r="H1336" s="1"/>
      <c r="I1336" s="1"/>
    </row>
    <row r="1337" spans="6:9" ht="12.75">
      <c r="F1337" s="1"/>
      <c r="G1337" s="1"/>
      <c r="H1337" s="1"/>
      <c r="I1337" s="1"/>
    </row>
    <row r="1338" spans="6:9" ht="12.75">
      <c r="F1338" s="1"/>
      <c r="G1338" s="1"/>
      <c r="H1338" s="1"/>
      <c r="I1338" s="1"/>
    </row>
    <row r="1339" spans="6:9" ht="12.75">
      <c r="F1339" s="1"/>
      <c r="G1339" s="1"/>
      <c r="H1339" s="1"/>
      <c r="I1339" s="1"/>
    </row>
    <row r="1340" spans="6:9" ht="12.75">
      <c r="F1340" s="1"/>
      <c r="G1340" s="1"/>
      <c r="H1340" s="1"/>
      <c r="I1340" s="1"/>
    </row>
    <row r="1341" spans="6:9" ht="12.75">
      <c r="F1341" s="1"/>
      <c r="G1341" s="1"/>
      <c r="H1341" s="1"/>
      <c r="I1341" s="1"/>
    </row>
    <row r="1342" spans="6:9" ht="12.75">
      <c r="F1342" s="1"/>
      <c r="G1342" s="1"/>
      <c r="H1342" s="1"/>
      <c r="I1342" s="1"/>
    </row>
    <row r="1343" spans="6:9" ht="12.75">
      <c r="F1343" s="1"/>
      <c r="G1343" s="1"/>
      <c r="H1343" s="1"/>
      <c r="I1343" s="1"/>
    </row>
    <row r="1344" spans="6:9" ht="12.75">
      <c r="F1344" s="1"/>
      <c r="G1344" s="1"/>
      <c r="H1344" s="1"/>
      <c r="I1344" s="1"/>
    </row>
    <row r="1345" spans="6:9" ht="12.75">
      <c r="F1345" s="1"/>
      <c r="G1345" s="1"/>
      <c r="H1345" s="1"/>
      <c r="I1345" s="1"/>
    </row>
    <row r="1346" spans="6:9" ht="12.75">
      <c r="F1346" s="1"/>
      <c r="G1346" s="1"/>
      <c r="H1346" s="1"/>
      <c r="I1346" s="1"/>
    </row>
    <row r="1347" spans="6:9" ht="12.75">
      <c r="F1347" s="1"/>
      <c r="G1347" s="1"/>
      <c r="H1347" s="1"/>
      <c r="I1347" s="1"/>
    </row>
    <row r="1348" spans="6:9" ht="12.75">
      <c r="F1348" s="1"/>
      <c r="G1348" s="1"/>
      <c r="H1348" s="1"/>
      <c r="I1348" s="1"/>
    </row>
    <row r="1349" spans="6:9" ht="12.75">
      <c r="F1349" s="1"/>
      <c r="G1349" s="1"/>
      <c r="H1349" s="1"/>
      <c r="I1349" s="1"/>
    </row>
    <row r="1350" spans="6:9" ht="12.75">
      <c r="F1350" s="1"/>
      <c r="G1350" s="1"/>
      <c r="H1350" s="1"/>
      <c r="I1350" s="1"/>
    </row>
    <row r="1351" spans="6:9" ht="12.75">
      <c r="F1351" s="1"/>
      <c r="G1351" s="1"/>
      <c r="H1351" s="1"/>
      <c r="I1351" s="1"/>
    </row>
    <row r="1352" spans="6:9" ht="12.75">
      <c r="F1352" s="1"/>
      <c r="G1352" s="1"/>
      <c r="H1352" s="1"/>
      <c r="I1352" s="1"/>
    </row>
    <row r="1353" spans="6:9" ht="12.75">
      <c r="F1353" s="1"/>
      <c r="G1353" s="1"/>
      <c r="H1353" s="1"/>
      <c r="I1353" s="1"/>
    </row>
    <row r="1354" spans="6:9" ht="12.75">
      <c r="F1354" s="1"/>
      <c r="G1354" s="1"/>
      <c r="H1354" s="1"/>
      <c r="I1354" s="1"/>
    </row>
    <row r="1355" spans="6:9" ht="12.75">
      <c r="F1355" s="1"/>
      <c r="G1355" s="1"/>
      <c r="H1355" s="1"/>
      <c r="I1355" s="1"/>
    </row>
    <row r="1356" spans="6:9" ht="12.75">
      <c r="F1356" s="1"/>
      <c r="G1356" s="1"/>
      <c r="H1356" s="1"/>
      <c r="I1356" s="1"/>
    </row>
    <row r="1357" spans="6:9" ht="12.75">
      <c r="F1357" s="1"/>
      <c r="G1357" s="1"/>
      <c r="H1357" s="1"/>
      <c r="I1357" s="1"/>
    </row>
    <row r="1358" spans="6:9" ht="12.75">
      <c r="F1358" s="1"/>
      <c r="G1358" s="1"/>
      <c r="H1358" s="1"/>
      <c r="I1358" s="1"/>
    </row>
    <row r="1359" spans="6:9" ht="12.75">
      <c r="F1359" s="1"/>
      <c r="G1359" s="1"/>
      <c r="H1359" s="1"/>
      <c r="I1359" s="1"/>
    </row>
    <row r="1360" spans="6:9" ht="12.75">
      <c r="F1360" s="1"/>
      <c r="G1360" s="1"/>
      <c r="H1360" s="1"/>
      <c r="I1360" s="1"/>
    </row>
    <row r="1361" spans="6:9" ht="12.75">
      <c r="F1361" s="1"/>
      <c r="G1361" s="1"/>
      <c r="H1361" s="1"/>
      <c r="I1361" s="1"/>
    </row>
    <row r="1362" spans="6:9" ht="12.75">
      <c r="F1362" s="1"/>
      <c r="G1362" s="1"/>
      <c r="H1362" s="1"/>
      <c r="I1362" s="1"/>
    </row>
    <row r="1363" spans="6:9" ht="12.75">
      <c r="F1363" s="1"/>
      <c r="G1363" s="1"/>
      <c r="H1363" s="1"/>
      <c r="I1363" s="1"/>
    </row>
    <row r="1364" spans="6:9" ht="12.75">
      <c r="F1364" s="1"/>
      <c r="G1364" s="1"/>
      <c r="H1364" s="1"/>
      <c r="I1364" s="1"/>
    </row>
    <row r="1365" spans="6:9" ht="12.75">
      <c r="F1365" s="1"/>
      <c r="G1365" s="1"/>
      <c r="H1365" s="1"/>
      <c r="I1365" s="1"/>
    </row>
    <row r="1366" spans="6:9" ht="12.75">
      <c r="F1366" s="1"/>
      <c r="G1366" s="1"/>
      <c r="H1366" s="1"/>
      <c r="I1366" s="1"/>
    </row>
    <row r="1367" spans="6:9" ht="12.75">
      <c r="F1367" s="1"/>
      <c r="G1367" s="1"/>
      <c r="H1367" s="1"/>
      <c r="I1367" s="1"/>
    </row>
    <row r="1368" spans="6:9" ht="12.75">
      <c r="F1368" s="1"/>
      <c r="G1368" s="1"/>
      <c r="H1368" s="1"/>
      <c r="I1368" s="1"/>
    </row>
    <row r="1369" spans="6:9" ht="12.75">
      <c r="F1369" s="1"/>
      <c r="G1369" s="1"/>
      <c r="H1369" s="1"/>
      <c r="I1369" s="1"/>
    </row>
    <row r="1370" spans="6:9" ht="12.75">
      <c r="F1370" s="1"/>
      <c r="G1370" s="1"/>
      <c r="H1370" s="1"/>
      <c r="I1370" s="1"/>
    </row>
    <row r="1371" spans="6:9" ht="12.75">
      <c r="F1371" s="1"/>
      <c r="G1371" s="1"/>
      <c r="H1371" s="1"/>
      <c r="I1371" s="1"/>
    </row>
    <row r="1372" spans="6:9" ht="12.75">
      <c r="F1372" s="1"/>
      <c r="G1372" s="1"/>
      <c r="H1372" s="1"/>
      <c r="I1372" s="1"/>
    </row>
    <row r="1373" spans="6:9" ht="12.75">
      <c r="F1373" s="1"/>
      <c r="G1373" s="1"/>
      <c r="H1373" s="1"/>
      <c r="I1373" s="1"/>
    </row>
    <row r="1374" spans="6:9" ht="12.75">
      <c r="F1374" s="1"/>
      <c r="G1374" s="1"/>
      <c r="H1374" s="1"/>
      <c r="I1374" s="1"/>
    </row>
    <row r="1375" spans="6:9" ht="12.75">
      <c r="F1375" s="1"/>
      <c r="G1375" s="1"/>
      <c r="H1375" s="1"/>
      <c r="I1375" s="1"/>
    </row>
    <row r="1376" spans="6:9" ht="12.75">
      <c r="F1376" s="1"/>
      <c r="G1376" s="1"/>
      <c r="H1376" s="1"/>
      <c r="I1376" s="1"/>
    </row>
    <row r="1377" spans="6:9" ht="12.75">
      <c r="F1377" s="1"/>
      <c r="G1377" s="1"/>
      <c r="H1377" s="1"/>
      <c r="I1377" s="1"/>
    </row>
    <row r="1378" spans="6:9" ht="12.75">
      <c r="F1378" s="1"/>
      <c r="G1378" s="1"/>
      <c r="H1378" s="1"/>
      <c r="I1378" s="1"/>
    </row>
    <row r="1379" spans="6:9" ht="12.75">
      <c r="F1379" s="1"/>
      <c r="G1379" s="1"/>
      <c r="H1379" s="1"/>
      <c r="I1379" s="1"/>
    </row>
    <row r="1380" spans="6:9" ht="12.75">
      <c r="F1380" s="1"/>
      <c r="G1380" s="1"/>
      <c r="H1380" s="1"/>
      <c r="I1380" s="1"/>
    </row>
    <row r="1381" spans="6:9" ht="12.75">
      <c r="F1381" s="1"/>
      <c r="G1381" s="1"/>
      <c r="H1381" s="1"/>
      <c r="I1381" s="1"/>
    </row>
    <row r="1382" spans="6:9" ht="12.75">
      <c r="F1382" s="1"/>
      <c r="G1382" s="1"/>
      <c r="H1382" s="1"/>
      <c r="I1382" s="1"/>
    </row>
    <row r="1383" spans="6:9" ht="12.75">
      <c r="F1383" s="1"/>
      <c r="G1383" s="1"/>
      <c r="H1383" s="1"/>
      <c r="I1383" s="1"/>
    </row>
    <row r="1384" spans="6:9" ht="12.75">
      <c r="F1384" s="1"/>
      <c r="G1384" s="1"/>
      <c r="H1384" s="1"/>
      <c r="I1384" s="1"/>
    </row>
    <row r="1385" spans="6:9" ht="12.75">
      <c r="F1385" s="1"/>
      <c r="G1385" s="1"/>
      <c r="H1385" s="1"/>
      <c r="I1385" s="1"/>
    </row>
    <row r="1386" spans="6:9" ht="12.75">
      <c r="F1386" s="1"/>
      <c r="G1386" s="1"/>
      <c r="H1386" s="1"/>
      <c r="I1386" s="1"/>
    </row>
    <row r="1387" spans="6:9" ht="12.75">
      <c r="F1387" s="1"/>
      <c r="G1387" s="1"/>
      <c r="H1387" s="1"/>
      <c r="I1387" s="1"/>
    </row>
    <row r="1388" spans="6:9" ht="12.75">
      <c r="F1388" s="1"/>
      <c r="G1388" s="1"/>
      <c r="H1388" s="1"/>
      <c r="I1388" s="1"/>
    </row>
    <row r="1389" spans="6:9" ht="12.75">
      <c r="F1389" s="1"/>
      <c r="G1389" s="1"/>
      <c r="H1389" s="1"/>
      <c r="I1389" s="1"/>
    </row>
    <row r="1390" spans="6:9" ht="12.75">
      <c r="F1390" s="1"/>
      <c r="G1390" s="1"/>
      <c r="H1390" s="1"/>
      <c r="I1390" s="1"/>
    </row>
    <row r="1391" spans="6:9" ht="12.75">
      <c r="F1391" s="1"/>
      <c r="G1391" s="1"/>
      <c r="H1391" s="1"/>
      <c r="I1391" s="1"/>
    </row>
    <row r="1392" spans="6:9" ht="12.75">
      <c r="F1392" s="1"/>
      <c r="G1392" s="1"/>
      <c r="H1392" s="1"/>
      <c r="I1392" s="1"/>
    </row>
    <row r="1393" spans="6:9" ht="12.75">
      <c r="F1393" s="1"/>
      <c r="G1393" s="1"/>
      <c r="H1393" s="1"/>
      <c r="I1393" s="1"/>
    </row>
    <row r="1394" spans="6:9" ht="12.75">
      <c r="F1394" s="1"/>
      <c r="G1394" s="1"/>
      <c r="H1394" s="1"/>
      <c r="I1394" s="1"/>
    </row>
    <row r="1395" spans="6:9" ht="12.75">
      <c r="F1395" s="1"/>
      <c r="G1395" s="1"/>
      <c r="H1395" s="1"/>
      <c r="I1395" s="1"/>
    </row>
    <row r="1396" spans="6:9" ht="12.75">
      <c r="F1396" s="1"/>
      <c r="G1396" s="1"/>
      <c r="H1396" s="1"/>
      <c r="I1396" s="1"/>
    </row>
    <row r="1397" spans="6:9" ht="12.75">
      <c r="F1397" s="1"/>
      <c r="G1397" s="1"/>
      <c r="H1397" s="1"/>
      <c r="I1397" s="1"/>
    </row>
    <row r="1398" spans="6:9" ht="12.75">
      <c r="F1398" s="1"/>
      <c r="G1398" s="1"/>
      <c r="H1398" s="1"/>
      <c r="I1398" s="1"/>
    </row>
    <row r="1399" spans="6:9" ht="12.75">
      <c r="F1399" s="1"/>
      <c r="G1399" s="1"/>
      <c r="H1399" s="1"/>
      <c r="I1399" s="1"/>
    </row>
    <row r="1400" spans="6:9" ht="12.75">
      <c r="F1400" s="1"/>
      <c r="G1400" s="1"/>
      <c r="H1400" s="1"/>
      <c r="I1400" s="1"/>
    </row>
    <row r="1401" spans="6:9" ht="12.75">
      <c r="F1401" s="1"/>
      <c r="G1401" s="1"/>
      <c r="H1401" s="1"/>
      <c r="I1401" s="1"/>
    </row>
    <row r="1402" spans="6:9" ht="12.75">
      <c r="F1402" s="1"/>
      <c r="G1402" s="1"/>
      <c r="H1402" s="1"/>
      <c r="I1402" s="1"/>
    </row>
    <row r="1403" spans="6:9" ht="12.75">
      <c r="F1403" s="1"/>
      <c r="G1403" s="1"/>
      <c r="H1403" s="1"/>
      <c r="I1403" s="1"/>
    </row>
    <row r="1404" spans="6:9" ht="12.75">
      <c r="F1404" s="1"/>
      <c r="G1404" s="1"/>
      <c r="H1404" s="1"/>
      <c r="I1404" s="1"/>
    </row>
    <row r="1405" spans="6:9" ht="12.75">
      <c r="F1405" s="1"/>
      <c r="G1405" s="1"/>
      <c r="H1405" s="1"/>
      <c r="I1405" s="1"/>
    </row>
    <row r="1406" spans="6:9" ht="12.75">
      <c r="F1406" s="1"/>
      <c r="G1406" s="1"/>
      <c r="H1406" s="1"/>
      <c r="I1406" s="1"/>
    </row>
    <row r="1407" spans="6:9" ht="12.75">
      <c r="F1407" s="1"/>
      <c r="G1407" s="1"/>
      <c r="H1407" s="1"/>
      <c r="I1407" s="1"/>
    </row>
    <row r="1408" spans="6:9" ht="12.75">
      <c r="F1408" s="1"/>
      <c r="G1408" s="1"/>
      <c r="H1408" s="1"/>
      <c r="I1408" s="1"/>
    </row>
    <row r="1409" spans="6:9" ht="12.75">
      <c r="F1409" s="1"/>
      <c r="G1409" s="1"/>
      <c r="H1409" s="1"/>
      <c r="I1409" s="1"/>
    </row>
    <row r="1410" spans="6:9" ht="12.75">
      <c r="F1410" s="1"/>
      <c r="G1410" s="1"/>
      <c r="H1410" s="1"/>
      <c r="I1410" s="1"/>
    </row>
    <row r="1411" spans="6:9" ht="12.75">
      <c r="F1411" s="1"/>
      <c r="G1411" s="1"/>
      <c r="H1411" s="1"/>
      <c r="I1411" s="1"/>
    </row>
    <row r="1412" spans="6:9" ht="12.75">
      <c r="F1412" s="1"/>
      <c r="G1412" s="1"/>
      <c r="H1412" s="1"/>
      <c r="I1412" s="1"/>
    </row>
    <row r="1413" spans="6:9" ht="12.75">
      <c r="F1413" s="1"/>
      <c r="G1413" s="1"/>
      <c r="H1413" s="1"/>
      <c r="I1413" s="1"/>
    </row>
    <row r="1414" spans="6:9" ht="12.75">
      <c r="F1414" s="1"/>
      <c r="G1414" s="1"/>
      <c r="H1414" s="1"/>
      <c r="I1414" s="1"/>
    </row>
    <row r="1415" spans="6:9" ht="12.75">
      <c r="F1415" s="1"/>
      <c r="G1415" s="1"/>
      <c r="H1415" s="1"/>
      <c r="I1415" s="1"/>
    </row>
    <row r="1416" spans="6:9" ht="12.75">
      <c r="F1416" s="1"/>
      <c r="G1416" s="1"/>
      <c r="H1416" s="1"/>
      <c r="I1416" s="1"/>
    </row>
    <row r="1417" spans="6:9" ht="12.75">
      <c r="F1417" s="1"/>
      <c r="G1417" s="1"/>
      <c r="H1417" s="1"/>
      <c r="I1417" s="1"/>
    </row>
    <row r="1418" spans="6:9" ht="12.75">
      <c r="F1418" s="1"/>
      <c r="G1418" s="1"/>
      <c r="H1418" s="1"/>
      <c r="I1418" s="1"/>
    </row>
    <row r="1419" spans="6:9" ht="12.75">
      <c r="F1419" s="1"/>
      <c r="G1419" s="1"/>
      <c r="H1419" s="1"/>
      <c r="I1419" s="1"/>
    </row>
    <row r="1420" spans="6:9" ht="12.75">
      <c r="F1420" s="1"/>
      <c r="G1420" s="1"/>
      <c r="H1420" s="1"/>
      <c r="I1420" s="1"/>
    </row>
    <row r="1421" spans="6:9" ht="12.75">
      <c r="F1421" s="1"/>
      <c r="G1421" s="1"/>
      <c r="H1421" s="1"/>
      <c r="I1421" s="1"/>
    </row>
    <row r="1422" spans="6:9" ht="12.75">
      <c r="F1422" s="1"/>
      <c r="G1422" s="1"/>
      <c r="H1422" s="1"/>
      <c r="I1422" s="1"/>
    </row>
    <row r="1423" spans="6:9" ht="12.75">
      <c r="F1423" s="1"/>
      <c r="G1423" s="1"/>
      <c r="H1423" s="1"/>
      <c r="I1423" s="1"/>
    </row>
    <row r="1424" spans="6:9" ht="12.75">
      <c r="F1424" s="1"/>
      <c r="G1424" s="1"/>
      <c r="H1424" s="1"/>
      <c r="I1424" s="1"/>
    </row>
    <row r="1425" spans="6:9" ht="12.75">
      <c r="F1425" s="1"/>
      <c r="G1425" s="1"/>
      <c r="H1425" s="1"/>
      <c r="I1425" s="1"/>
    </row>
    <row r="1426" spans="6:9" ht="12.75">
      <c r="F1426" s="1"/>
      <c r="G1426" s="1"/>
      <c r="H1426" s="1"/>
      <c r="I1426" s="1"/>
    </row>
    <row r="1427" spans="6:9" ht="12.75">
      <c r="F1427" s="1"/>
      <c r="G1427" s="1"/>
      <c r="H1427" s="1"/>
      <c r="I1427" s="1"/>
    </row>
    <row r="1428" spans="6:9" ht="12.75">
      <c r="F1428" s="1"/>
      <c r="G1428" s="1"/>
      <c r="H1428" s="1"/>
      <c r="I1428" s="1"/>
    </row>
    <row r="1429" spans="6:9" ht="12.75">
      <c r="F1429" s="1"/>
      <c r="G1429" s="1"/>
      <c r="H1429" s="1"/>
      <c r="I1429" s="1"/>
    </row>
    <row r="1430" spans="6:9" ht="12.75">
      <c r="F1430" s="1"/>
      <c r="G1430" s="1"/>
      <c r="H1430" s="1"/>
      <c r="I1430" s="1"/>
    </row>
    <row r="1431" spans="6:9" ht="12.75">
      <c r="F1431" s="1"/>
      <c r="G1431" s="1"/>
      <c r="H1431" s="1"/>
      <c r="I1431" s="1"/>
    </row>
    <row r="1432" spans="6:9" ht="12.75">
      <c r="F1432" s="1"/>
      <c r="G1432" s="1"/>
      <c r="H1432" s="1"/>
      <c r="I1432" s="1"/>
    </row>
    <row r="1433" spans="6:9" ht="12.75">
      <c r="F1433" s="1"/>
      <c r="G1433" s="1"/>
      <c r="H1433" s="1"/>
      <c r="I1433" s="1"/>
    </row>
    <row r="1434" spans="6:9" ht="12.75">
      <c r="F1434" s="1"/>
      <c r="G1434" s="1"/>
      <c r="H1434" s="1"/>
      <c r="I1434" s="1"/>
    </row>
    <row r="1435" spans="6:9" ht="12.75">
      <c r="F1435" s="1"/>
      <c r="G1435" s="1"/>
      <c r="H1435" s="1"/>
      <c r="I1435" s="1"/>
    </row>
    <row r="1436" spans="6:9" ht="12.75">
      <c r="F1436" s="1"/>
      <c r="G1436" s="1"/>
      <c r="H1436" s="1"/>
      <c r="I1436" s="1"/>
    </row>
    <row r="1437" spans="6:9" ht="12.75">
      <c r="F1437" s="1"/>
      <c r="G1437" s="1"/>
      <c r="H1437" s="1"/>
      <c r="I1437" s="1"/>
    </row>
    <row r="1438" spans="6:9" ht="12.75">
      <c r="F1438" s="1"/>
      <c r="G1438" s="1"/>
      <c r="H1438" s="1"/>
      <c r="I1438" s="1"/>
    </row>
    <row r="1439" spans="6:9" ht="12.75">
      <c r="F1439" s="1"/>
      <c r="G1439" s="1"/>
      <c r="H1439" s="1"/>
      <c r="I1439" s="1"/>
    </row>
    <row r="1440" spans="6:9" ht="12.75">
      <c r="F1440" s="1"/>
      <c r="G1440" s="1"/>
      <c r="H1440" s="1"/>
      <c r="I1440" s="1"/>
    </row>
    <row r="1441" spans="6:9" ht="12.75">
      <c r="F1441" s="1"/>
      <c r="G1441" s="1"/>
      <c r="H1441" s="1"/>
      <c r="I1441" s="1"/>
    </row>
    <row r="1442" spans="6:9" ht="12.75">
      <c r="F1442" s="1"/>
      <c r="G1442" s="1"/>
      <c r="H1442" s="1"/>
      <c r="I1442" s="1"/>
    </row>
    <row r="1443" spans="6:9" ht="12.75">
      <c r="F1443" s="1"/>
      <c r="G1443" s="1"/>
      <c r="H1443" s="1"/>
      <c r="I1443" s="1"/>
    </row>
    <row r="1444" spans="6:9" ht="12.75">
      <c r="F1444" s="1"/>
      <c r="G1444" s="1"/>
      <c r="H1444" s="1"/>
      <c r="I1444" s="1"/>
    </row>
    <row r="1445" spans="6:9" ht="12.75">
      <c r="F1445" s="1"/>
      <c r="G1445" s="1"/>
      <c r="H1445" s="1"/>
      <c r="I1445" s="1"/>
    </row>
    <row r="1446" spans="6:9" ht="12.75">
      <c r="F1446" s="1"/>
      <c r="G1446" s="1"/>
      <c r="H1446" s="1"/>
      <c r="I1446" s="1"/>
    </row>
    <row r="1447" spans="6:9" ht="12.75">
      <c r="F1447" s="1"/>
      <c r="G1447" s="1"/>
      <c r="H1447" s="1"/>
      <c r="I1447" s="1"/>
    </row>
    <row r="1448" spans="6:9" ht="12.75">
      <c r="F1448" s="1"/>
      <c r="G1448" s="1"/>
      <c r="H1448" s="1"/>
      <c r="I1448" s="1"/>
    </row>
    <row r="1449" spans="6:9" ht="12.75">
      <c r="F1449" s="1"/>
      <c r="G1449" s="1"/>
      <c r="H1449" s="1"/>
      <c r="I1449" s="1"/>
    </row>
    <row r="1450" spans="6:9" ht="12.75">
      <c r="F1450" s="1"/>
      <c r="G1450" s="1"/>
      <c r="H1450" s="1"/>
      <c r="I1450" s="1"/>
    </row>
    <row r="1451" spans="6:9" ht="12.75">
      <c r="F1451" s="1"/>
      <c r="G1451" s="1"/>
      <c r="H1451" s="1"/>
      <c r="I1451" s="1"/>
    </row>
    <row r="1452" spans="6:9" ht="12.75">
      <c r="F1452" s="1"/>
      <c r="G1452" s="1"/>
      <c r="H1452" s="1"/>
      <c r="I1452" s="1"/>
    </row>
    <row r="1453" spans="6:9" ht="12.75">
      <c r="F1453" s="1"/>
      <c r="G1453" s="1"/>
      <c r="H1453" s="1"/>
      <c r="I1453" s="1"/>
    </row>
    <row r="1454" spans="6:9" ht="12.75">
      <c r="F1454" s="1"/>
      <c r="G1454" s="1"/>
      <c r="H1454" s="1"/>
      <c r="I1454" s="1"/>
    </row>
    <row r="1455" spans="6:9" ht="12.75">
      <c r="F1455" s="1"/>
      <c r="G1455" s="1"/>
      <c r="H1455" s="1"/>
      <c r="I1455" s="1"/>
    </row>
    <row r="1456" spans="6:9" ht="12.75">
      <c r="F1456" s="1"/>
      <c r="G1456" s="1"/>
      <c r="H1456" s="1"/>
      <c r="I1456" s="1"/>
    </row>
    <row r="1457" spans="6:9" ht="12.75">
      <c r="F1457" s="1"/>
      <c r="G1457" s="1"/>
      <c r="H1457" s="1"/>
      <c r="I1457" s="1"/>
    </row>
    <row r="1458" spans="6:9" ht="12.75">
      <c r="F1458" s="1"/>
      <c r="G1458" s="1"/>
      <c r="H1458" s="1"/>
      <c r="I1458" s="1"/>
    </row>
    <row r="1459" spans="6:9" ht="12.75">
      <c r="F1459" s="1"/>
      <c r="G1459" s="1"/>
      <c r="H1459" s="1"/>
      <c r="I1459" s="1"/>
    </row>
    <row r="1460" spans="6:9" ht="12.75">
      <c r="F1460" s="1"/>
      <c r="G1460" s="1"/>
      <c r="H1460" s="1"/>
      <c r="I1460" s="1"/>
    </row>
    <row r="1461" spans="6:9" ht="12.75">
      <c r="F1461" s="1"/>
      <c r="G1461" s="1"/>
      <c r="H1461" s="1"/>
      <c r="I1461" s="1"/>
    </row>
    <row r="1462" spans="6:9" ht="12.75">
      <c r="F1462" s="1"/>
      <c r="G1462" s="1"/>
      <c r="H1462" s="1"/>
      <c r="I1462" s="1"/>
    </row>
    <row r="1463" spans="6:9" ht="12.75">
      <c r="F1463" s="1"/>
      <c r="G1463" s="1"/>
      <c r="H1463" s="1"/>
      <c r="I1463" s="1"/>
    </row>
    <row r="1464" spans="6:9" ht="12.75">
      <c r="F1464" s="1"/>
      <c r="G1464" s="1"/>
      <c r="H1464" s="1"/>
      <c r="I1464" s="1"/>
    </row>
    <row r="1465" spans="6:9" ht="12.75">
      <c r="F1465" s="1"/>
      <c r="G1465" s="1"/>
      <c r="H1465" s="1"/>
      <c r="I1465" s="1"/>
    </row>
    <row r="1466" spans="6:9" ht="12.75">
      <c r="F1466" s="1"/>
      <c r="G1466" s="1"/>
      <c r="H1466" s="1"/>
      <c r="I1466" s="1"/>
    </row>
    <row r="1467" spans="6:9" ht="12.75">
      <c r="F1467" s="1"/>
      <c r="G1467" s="1"/>
      <c r="H1467" s="1"/>
      <c r="I1467" s="1"/>
    </row>
    <row r="1468" spans="6:9" ht="12.75">
      <c r="F1468" s="1"/>
      <c r="G1468" s="1"/>
      <c r="H1468" s="1"/>
      <c r="I1468" s="1"/>
    </row>
    <row r="1469" spans="6:9" ht="12.75">
      <c r="F1469" s="1"/>
      <c r="G1469" s="1"/>
      <c r="H1469" s="1"/>
      <c r="I1469" s="1"/>
    </row>
    <row r="1470" spans="6:9" ht="12.75">
      <c r="F1470" s="1"/>
      <c r="G1470" s="1"/>
      <c r="H1470" s="1"/>
      <c r="I1470" s="1"/>
    </row>
    <row r="1471" spans="6:9" ht="12.75">
      <c r="F1471" s="1"/>
      <c r="G1471" s="1"/>
      <c r="H1471" s="1"/>
      <c r="I1471" s="1"/>
    </row>
    <row r="1472" spans="6:9" ht="12.75">
      <c r="F1472" s="1"/>
      <c r="G1472" s="1"/>
      <c r="H1472" s="1"/>
      <c r="I1472" s="1"/>
    </row>
    <row r="1473" spans="6:9" ht="12.75">
      <c r="F1473" s="1"/>
      <c r="G1473" s="1"/>
      <c r="H1473" s="1"/>
      <c r="I1473" s="1"/>
    </row>
    <row r="1474" spans="6:9" ht="12.75">
      <c r="F1474" s="1"/>
      <c r="G1474" s="1"/>
      <c r="H1474" s="1"/>
      <c r="I1474" s="1"/>
    </row>
    <row r="1475" spans="6:9" ht="12.75">
      <c r="F1475" s="1"/>
      <c r="G1475" s="1"/>
      <c r="H1475" s="1"/>
      <c r="I1475" s="1"/>
    </row>
    <row r="1476" spans="6:9" ht="12.75">
      <c r="F1476" s="1"/>
      <c r="G1476" s="1"/>
      <c r="H1476" s="1"/>
      <c r="I1476" s="1"/>
    </row>
    <row r="1477" spans="6:9" ht="12.75">
      <c r="F1477" s="1"/>
      <c r="G1477" s="1"/>
      <c r="H1477" s="1"/>
      <c r="I1477" s="1"/>
    </row>
    <row r="1478" spans="6:9" ht="12.75">
      <c r="F1478" s="1"/>
      <c r="G1478" s="1"/>
      <c r="H1478" s="1"/>
      <c r="I1478" s="1"/>
    </row>
    <row r="1479" spans="6:9" ht="12.75">
      <c r="F1479" s="1"/>
      <c r="G1479" s="1"/>
      <c r="H1479" s="1"/>
      <c r="I1479" s="1"/>
    </row>
    <row r="1480" spans="6:9" ht="12.75">
      <c r="F1480" s="1"/>
      <c r="G1480" s="1"/>
      <c r="H1480" s="1"/>
      <c r="I1480" s="1"/>
    </row>
    <row r="1481" spans="6:9" ht="12.75">
      <c r="F1481" s="1"/>
      <c r="G1481" s="1"/>
      <c r="H1481" s="1"/>
      <c r="I1481" s="1"/>
    </row>
    <row r="1482" spans="6:9" ht="12.75">
      <c r="F1482" s="1"/>
      <c r="G1482" s="1"/>
      <c r="H1482" s="1"/>
      <c r="I1482" s="1"/>
    </row>
    <row r="1483" spans="6:9" ht="12.75">
      <c r="F1483" s="1"/>
      <c r="G1483" s="1"/>
      <c r="H1483" s="1"/>
      <c r="I1483" s="1"/>
    </row>
    <row r="1484" spans="6:9" ht="12.75">
      <c r="F1484" s="1"/>
      <c r="G1484" s="1"/>
      <c r="H1484" s="1"/>
      <c r="I1484" s="1"/>
    </row>
    <row r="1485" spans="6:9" ht="12.75">
      <c r="F1485" s="1"/>
      <c r="G1485" s="1"/>
      <c r="H1485" s="1"/>
      <c r="I1485" s="1"/>
    </row>
    <row r="1486" spans="6:9" ht="12.75">
      <c r="F1486" s="1"/>
      <c r="G1486" s="1"/>
      <c r="H1486" s="1"/>
      <c r="I1486" s="1"/>
    </row>
    <row r="1487" spans="6:9" ht="12.75">
      <c r="F1487" s="1"/>
      <c r="G1487" s="1"/>
      <c r="H1487" s="1"/>
      <c r="I1487" s="1"/>
    </row>
    <row r="1488" spans="6:9" ht="12.75">
      <c r="F1488" s="1"/>
      <c r="G1488" s="1"/>
      <c r="H1488" s="1"/>
      <c r="I1488" s="1"/>
    </row>
    <row r="1489" spans="6:9" ht="12.75">
      <c r="F1489" s="1"/>
      <c r="G1489" s="1"/>
      <c r="H1489" s="1"/>
      <c r="I1489" s="1"/>
    </row>
    <row r="1490" spans="6:9" ht="12.75">
      <c r="F1490" s="1"/>
      <c r="G1490" s="1"/>
      <c r="H1490" s="1"/>
      <c r="I1490" s="1"/>
    </row>
    <row r="1491" spans="6:9" ht="12.75">
      <c r="F1491" s="1"/>
      <c r="G1491" s="1"/>
      <c r="H1491" s="1"/>
      <c r="I1491" s="1"/>
    </row>
    <row r="1492" spans="6:9" ht="12.75">
      <c r="F1492" s="1"/>
      <c r="G1492" s="1"/>
      <c r="H1492" s="1"/>
      <c r="I1492" s="1"/>
    </row>
    <row r="1493" spans="6:9" ht="12.75">
      <c r="F1493" s="1"/>
      <c r="G1493" s="1"/>
      <c r="H1493" s="1"/>
      <c r="I1493" s="1"/>
    </row>
    <row r="1494" spans="6:9" ht="12.75">
      <c r="F1494" s="1"/>
      <c r="G1494" s="1"/>
      <c r="H1494" s="1"/>
      <c r="I1494" s="1"/>
    </row>
    <row r="1495" spans="6:9" ht="12.75">
      <c r="F1495" s="1"/>
      <c r="G1495" s="1"/>
      <c r="H1495" s="1"/>
      <c r="I1495" s="1"/>
    </row>
    <row r="1496" spans="6:9" ht="12.75">
      <c r="F1496" s="1"/>
      <c r="G1496" s="1"/>
      <c r="H1496" s="1"/>
      <c r="I1496" s="1"/>
    </row>
    <row r="1497" spans="6:9" ht="12.75">
      <c r="F1497" s="1"/>
      <c r="G1497" s="1"/>
      <c r="H1497" s="1"/>
      <c r="I1497" s="1"/>
    </row>
    <row r="1498" spans="6:9" ht="12.75">
      <c r="F1498" s="1"/>
      <c r="G1498" s="1"/>
      <c r="H1498" s="1"/>
      <c r="I1498" s="1"/>
    </row>
    <row r="1499" spans="6:9" ht="12.75">
      <c r="F1499" s="1"/>
      <c r="G1499" s="1"/>
      <c r="H1499" s="1"/>
      <c r="I1499" s="1"/>
    </row>
    <row r="1500" spans="6:9" ht="12.75">
      <c r="F1500" s="1"/>
      <c r="G1500" s="1"/>
      <c r="H1500" s="1"/>
      <c r="I1500" s="1"/>
    </row>
    <row r="1501" spans="6:9" ht="12.75">
      <c r="F1501" s="1"/>
      <c r="G1501" s="1"/>
      <c r="H1501" s="1"/>
      <c r="I1501" s="1"/>
    </row>
    <row r="1502" spans="6:9" ht="12.75">
      <c r="F1502" s="1"/>
      <c r="G1502" s="1"/>
      <c r="H1502" s="1"/>
      <c r="I1502" s="1"/>
    </row>
    <row r="1503" spans="6:9" ht="12.75">
      <c r="F1503" s="1"/>
      <c r="G1503" s="1"/>
      <c r="H1503" s="1"/>
      <c r="I1503" s="1"/>
    </row>
    <row r="1504" spans="6:9" ht="12.75">
      <c r="F1504" s="1"/>
      <c r="G1504" s="1"/>
      <c r="H1504" s="1"/>
      <c r="I1504" s="1"/>
    </row>
  </sheetData>
  <mergeCells count="1">
    <mergeCell ref="D3:I4"/>
  </mergeCells>
  <printOptions/>
  <pageMargins left="0.75" right="0.75" top="1" bottom="1" header="0.5" footer="0.5"/>
  <pageSetup orientation="portrait" paperSize="9"/>
  <legacyDrawing r:id="rId5"/>
  <oleObjects>
    <oleObject progId="Equation.3" shapeId="1426357" r:id="rId1"/>
    <oleObject progId="Equation.3" shapeId="1426358" r:id="rId2"/>
    <oleObject progId="Equation.3" shapeId="1426359" r:id="rId3"/>
    <oleObject progId="Equation.3" shapeId="1426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C403"/>
  <sheetViews>
    <sheetView tabSelected="1" workbookViewId="0" topLeftCell="C1">
      <selection activeCell="C202" sqref="C202:C401"/>
    </sheetView>
  </sheetViews>
  <sheetFormatPr defaultColWidth="9.140625" defaultRowHeight="12.75"/>
  <sheetData>
    <row r="2" spans="2:3" ht="12.75">
      <c r="B2" s="160">
        <v>0.03336415367755308</v>
      </c>
      <c r="C2" s="161">
        <v>10.046666666666667</v>
      </c>
    </row>
    <row r="3" spans="2:3" ht="12.75">
      <c r="B3" s="160">
        <v>0.04982057113352312</v>
      </c>
      <c r="C3" s="161">
        <v>9.94</v>
      </c>
    </row>
    <row r="4" spans="2:3" ht="12.75">
      <c r="B4" s="160">
        <v>0.062212215080649</v>
      </c>
      <c r="C4" s="161">
        <v>9.74</v>
      </c>
    </row>
    <row r="5" spans="2:3" ht="12.75">
      <c r="B5" s="160">
        <v>0.07030229980364311</v>
      </c>
      <c r="C5" s="161">
        <v>9.714</v>
      </c>
    </row>
    <row r="6" spans="2:3" ht="12.75">
      <c r="B6" s="160">
        <v>0.0827334069645076</v>
      </c>
      <c r="C6" s="161">
        <v>9.696666666666667</v>
      </c>
    </row>
    <row r="7" spans="2:3" ht="12.75">
      <c r="B7" s="160">
        <v>0.0888503015914921</v>
      </c>
      <c r="C7" s="161">
        <v>9.675</v>
      </c>
    </row>
    <row r="8" spans="2:3" ht="12.75">
      <c r="B8" s="160">
        <v>0.1032545997672969</v>
      </c>
      <c r="C8" s="161">
        <v>9.653333333333332</v>
      </c>
    </row>
    <row r="9" spans="2:3" ht="12.75">
      <c r="B9" s="160">
        <v>0.11568570692816138</v>
      </c>
      <c r="C9" s="161">
        <v>9.647142857142857</v>
      </c>
    </row>
    <row r="10" spans="2:3" ht="12.75">
      <c r="B10" s="160">
        <v>0.1182508562582143</v>
      </c>
      <c r="C10" s="161">
        <v>9.636</v>
      </c>
    </row>
    <row r="11" spans="2:3" ht="12.75">
      <c r="B11" s="160">
        <v>0.9051731788654251</v>
      </c>
      <c r="C11" s="161">
        <v>9.7075</v>
      </c>
    </row>
    <row r="12" spans="2:3" ht="12.75">
      <c r="B12" s="160">
        <v>0.9229319035122217</v>
      </c>
      <c r="C12" s="161">
        <v>9.806666666666667</v>
      </c>
    </row>
    <row r="13" spans="2:3" ht="12.75">
      <c r="B13" s="160">
        <v>0.9381254788290789</v>
      </c>
      <c r="C13" s="161">
        <v>9.94</v>
      </c>
    </row>
    <row r="14" spans="2:3" ht="12.75">
      <c r="B14" s="160">
        <v>0.9462155644708901</v>
      </c>
      <c r="C14" s="161">
        <v>10.052</v>
      </c>
    </row>
    <row r="15" spans="2:3" ht="12.75">
      <c r="B15" s="160">
        <v>0.9545029689385274</v>
      </c>
      <c r="C15" s="161">
        <v>10.1</v>
      </c>
    </row>
    <row r="16" spans="2:3" ht="12.75">
      <c r="B16" s="160">
        <v>0.9627903734061647</v>
      </c>
      <c r="C16" s="161">
        <v>10.132</v>
      </c>
    </row>
    <row r="17" spans="2:3" ht="12.75">
      <c r="B17" s="160">
        <v>0.9969265881625233</v>
      </c>
      <c r="C17" s="161">
        <v>10.35814293026793</v>
      </c>
    </row>
    <row r="18" spans="2:3" ht="12.75">
      <c r="B18" s="160">
        <v>0.005213993549091356</v>
      </c>
      <c r="C18" s="161">
        <v>10.35814293026793</v>
      </c>
    </row>
    <row r="19" spans="2:3" ht="12.75">
      <c r="B19" s="160">
        <v>0.028497654507646075</v>
      </c>
      <c r="C19" s="161">
        <v>10.153333333333332</v>
      </c>
    </row>
    <row r="20" spans="2:3" ht="12.75">
      <c r="B20" s="160">
        <v>0.03816629351274514</v>
      </c>
      <c r="C20" s="161">
        <v>9.94</v>
      </c>
    </row>
    <row r="21" spans="2:3" ht="12.75">
      <c r="B21" s="160">
        <v>0.04625637915455627</v>
      </c>
      <c r="C21" s="161">
        <v>9.806666666666667</v>
      </c>
    </row>
    <row r="22" spans="2:3" ht="12.75">
      <c r="B22" s="160">
        <v>0.05178131546631448</v>
      </c>
      <c r="C22" s="161">
        <v>9.74</v>
      </c>
    </row>
    <row r="23" spans="2:3" ht="12.75">
      <c r="B23" s="160">
        <v>0.05730625177807269</v>
      </c>
      <c r="C23" s="161">
        <v>9.714</v>
      </c>
    </row>
    <row r="24" spans="2:3" ht="12.75">
      <c r="B24" s="160">
        <v>0.06954004011311099</v>
      </c>
      <c r="C24" s="161">
        <v>9.688</v>
      </c>
    </row>
    <row r="25" spans="2:3" ht="12.75">
      <c r="B25" s="160">
        <v>0.08473361542996827</v>
      </c>
      <c r="C25" s="161">
        <v>9.661999999999999</v>
      </c>
    </row>
    <row r="26" spans="2:3" ht="12.75">
      <c r="B26" s="160">
        <v>0.10663604185117492</v>
      </c>
      <c r="C26" s="161">
        <v>9.61</v>
      </c>
    </row>
    <row r="27" spans="2:3" ht="12.75">
      <c r="B27" s="160">
        <v>0.1285384691913123</v>
      </c>
      <c r="C27" s="161">
        <v>9.5325</v>
      </c>
    </row>
    <row r="28" spans="2:3" ht="12.75">
      <c r="B28" s="160">
        <v>0.13820710819629767</v>
      </c>
      <c r="C28" s="161">
        <v>9.5325</v>
      </c>
    </row>
    <row r="29" spans="2:3" ht="12.75">
      <c r="B29" s="160">
        <v>0.1518221301499807</v>
      </c>
      <c r="C29" s="161">
        <v>9.345</v>
      </c>
    </row>
    <row r="30" spans="2:3" ht="12.75">
      <c r="B30" s="160">
        <v>0.17372455657118735</v>
      </c>
      <c r="C30" s="161">
        <v>9.33</v>
      </c>
    </row>
    <row r="31" spans="2:3" ht="12.75">
      <c r="B31" s="160">
        <v>0.1901020475995665</v>
      </c>
      <c r="C31" s="161">
        <v>9.33</v>
      </c>
    </row>
    <row r="32" spans="2:3" ht="12.75">
      <c r="B32" s="160">
        <v>0.8988859819443178</v>
      </c>
      <c r="C32" s="161">
        <v>9.372</v>
      </c>
    </row>
    <row r="33" spans="2:3" ht="12.75">
      <c r="B33" s="160">
        <v>0.9099358545679479</v>
      </c>
      <c r="C33" s="161">
        <v>9.61</v>
      </c>
    </row>
    <row r="34" spans="2:3" ht="12.75">
      <c r="B34" s="160">
        <v>0.9221696429029862</v>
      </c>
      <c r="C34" s="161">
        <v>9.688</v>
      </c>
    </row>
    <row r="35" spans="2:3" ht="12.75">
      <c r="B35" s="160">
        <v>0.9373632182197298</v>
      </c>
      <c r="C35" s="161">
        <v>9.84</v>
      </c>
    </row>
    <row r="36" spans="2:3" ht="12.75">
      <c r="B36" s="160">
        <v>0.9426908357057755</v>
      </c>
      <c r="C36" s="161">
        <v>9.94</v>
      </c>
    </row>
    <row r="37" spans="2:3" ht="12.75">
      <c r="B37" s="160">
        <v>0.9537407083292919</v>
      </c>
      <c r="C37" s="161">
        <v>10.132</v>
      </c>
    </row>
    <row r="38" spans="2:3" ht="12.75">
      <c r="B38" s="160">
        <v>0.9606468791783982</v>
      </c>
      <c r="C38" s="161">
        <v>10.196</v>
      </c>
    </row>
    <row r="39" spans="2:3" ht="12.75">
      <c r="B39" s="160">
        <v>0.9659744966643302</v>
      </c>
      <c r="C39" s="161">
        <v>10.26</v>
      </c>
    </row>
    <row r="40" spans="2:3" ht="12.75">
      <c r="B40" s="160">
        <v>0.9714994329760884</v>
      </c>
      <c r="C40" s="161">
        <v>10.35814293026793</v>
      </c>
    </row>
    <row r="41" spans="2:3" ht="12.75">
      <c r="B41" s="160">
        <v>0.9728806665946195</v>
      </c>
      <c r="C41" s="161">
        <v>10.35814293026793</v>
      </c>
    </row>
    <row r="42" spans="2:3" ht="12.75">
      <c r="B42" s="160">
        <v>0.0030704984023941506</v>
      </c>
      <c r="C42" s="161">
        <v>10.35814293026793</v>
      </c>
    </row>
    <row r="43" spans="2:3" ht="12.75">
      <c r="B43" s="160">
        <v>0.008595435632969384</v>
      </c>
      <c r="C43" s="161">
        <v>10.26</v>
      </c>
    </row>
    <row r="44" spans="2:3" ht="12.75">
      <c r="B44" s="160">
        <v>0.01668552035596349</v>
      </c>
      <c r="C44" s="161">
        <v>10.196</v>
      </c>
    </row>
    <row r="45" spans="2:3" ht="12.75">
      <c r="B45" s="160">
        <v>0.024972925742531515</v>
      </c>
      <c r="C45" s="161">
        <v>10.1</v>
      </c>
    </row>
    <row r="46" spans="2:3" ht="12.75">
      <c r="B46" s="160">
        <v>0.03602279836604794</v>
      </c>
      <c r="C46" s="161">
        <v>9.9</v>
      </c>
    </row>
    <row r="47" spans="2:3" ht="12.75">
      <c r="B47" s="160">
        <v>0.049637820319617276</v>
      </c>
      <c r="C47" s="161">
        <v>9.806666666666667</v>
      </c>
    </row>
    <row r="48" spans="2:3" ht="12.75">
      <c r="B48" s="160">
        <v>0.055162757550306196</v>
      </c>
      <c r="C48" s="161">
        <v>9.74</v>
      </c>
    </row>
    <row r="49" spans="2:3" ht="12.75">
      <c r="B49" s="160">
        <v>0.7987018805795287</v>
      </c>
      <c r="C49" s="161">
        <v>9.345</v>
      </c>
    </row>
    <row r="50" spans="2:3" ht="12.75">
      <c r="B50" s="160">
        <v>0.8796027360789367</v>
      </c>
      <c r="C50" s="161">
        <v>9.463333333333333</v>
      </c>
    </row>
    <row r="51" spans="2:3" ht="12.75">
      <c r="B51" s="160">
        <v>0.8876928217207478</v>
      </c>
      <c r="C51" s="161">
        <v>9.536666666666667</v>
      </c>
    </row>
    <row r="52" spans="2:3" ht="12.75">
      <c r="B52" s="160">
        <v>0.8945989925698541</v>
      </c>
      <c r="C52" s="161">
        <v>9.61</v>
      </c>
    </row>
    <row r="53" spans="2:3" ht="12.75">
      <c r="B53" s="160">
        <v>0.9028863970376051</v>
      </c>
      <c r="C53" s="161">
        <v>9.653333333333332</v>
      </c>
    </row>
    <row r="54" spans="2:3" ht="12.75">
      <c r="B54" s="160">
        <v>0.9070300997308323</v>
      </c>
      <c r="C54" s="161">
        <v>9.675</v>
      </c>
    </row>
    <row r="55" spans="2:3" ht="12.75">
      <c r="B55" s="160">
        <v>0.9105818441088331</v>
      </c>
      <c r="C55" s="161">
        <v>9.696666666666667</v>
      </c>
    </row>
    <row r="56" spans="2:3" ht="12.75">
      <c r="B56" s="160">
        <v>0.9137389508352953</v>
      </c>
      <c r="C56" s="161">
        <v>9.714</v>
      </c>
    </row>
    <row r="57" spans="2:3" ht="12.75">
      <c r="B57" s="160">
        <v>0.9192638871470535</v>
      </c>
      <c r="C57" s="161">
        <v>9.74</v>
      </c>
    </row>
    <row r="58" spans="2:3" ht="12.75">
      <c r="B58" s="160">
        <v>0.9238022284107501</v>
      </c>
      <c r="C58" s="161">
        <v>9.79</v>
      </c>
    </row>
    <row r="59" spans="2:3" ht="12.75">
      <c r="B59" s="160">
        <v>0.9309057180857963</v>
      </c>
      <c r="C59" s="161">
        <v>9.84</v>
      </c>
    </row>
    <row r="60" spans="2:3" ht="12.75">
      <c r="B60" s="160">
        <v>0.93702261179385</v>
      </c>
      <c r="C60" s="161">
        <v>9.89</v>
      </c>
    </row>
    <row r="61" spans="2:3" ht="12.75">
      <c r="B61" s="160">
        <v>0.942547549024539</v>
      </c>
      <c r="C61" s="161">
        <v>10.02</v>
      </c>
    </row>
    <row r="62" spans="2:3" ht="12.75">
      <c r="B62" s="160">
        <v>0.9466912507989491</v>
      </c>
      <c r="C62" s="161">
        <v>10.068</v>
      </c>
    </row>
    <row r="63" spans="2:3" ht="12.75">
      <c r="B63" s="160">
        <v>0.981024785299951</v>
      </c>
      <c r="C63" s="161">
        <v>10.26</v>
      </c>
    </row>
    <row r="64" spans="2:3" ht="12.75">
      <c r="B64" s="160">
        <v>0.0029272117211576187</v>
      </c>
      <c r="C64" s="161">
        <v>10.26</v>
      </c>
    </row>
    <row r="65" spans="2:3" ht="12.75">
      <c r="B65" s="160">
        <v>0.01930470183071975</v>
      </c>
      <c r="C65" s="161">
        <v>10.1</v>
      </c>
    </row>
    <row r="66" spans="2:3" ht="12.75">
      <c r="B66" s="160">
        <v>0.024829639061294984</v>
      </c>
      <c r="C66" s="161">
        <v>9.94</v>
      </c>
    </row>
    <row r="67" spans="2:3" ht="12.75">
      <c r="B67" s="160">
        <v>0.8115546419238626</v>
      </c>
      <c r="C67" s="161">
        <v>9.36</v>
      </c>
    </row>
    <row r="68" spans="2:3" ht="12.75">
      <c r="B68" s="160">
        <v>0.8569380490483809</v>
      </c>
      <c r="C68" s="161">
        <v>9.3675</v>
      </c>
    </row>
    <row r="69" spans="2:3" ht="12.75">
      <c r="B69" s="160">
        <v>0.8664093683087231</v>
      </c>
      <c r="C69" s="161">
        <v>9.39</v>
      </c>
    </row>
    <row r="70" spans="2:3" ht="12.75">
      <c r="B70" s="160">
        <v>0.8725262629357076</v>
      </c>
      <c r="C70" s="161">
        <v>9.463333333333333</v>
      </c>
    </row>
    <row r="71" spans="2:3" ht="12.75">
      <c r="B71" s="160">
        <v>0.884957370096572</v>
      </c>
      <c r="C71" s="161">
        <v>9.653333333333332</v>
      </c>
    </row>
    <row r="72" spans="2:3" ht="12.75">
      <c r="B72" s="160">
        <v>0.8979804346538458</v>
      </c>
      <c r="C72" s="161">
        <v>9.696666666666667</v>
      </c>
    </row>
    <row r="73" spans="2:3" ht="12.75">
      <c r="B73" s="160">
        <v>0.903505370965604</v>
      </c>
      <c r="C73" s="161">
        <v>9.7075</v>
      </c>
    </row>
    <row r="74" spans="2:3" ht="12.75">
      <c r="B74" s="160">
        <v>0.9094249458479453</v>
      </c>
      <c r="C74" s="161">
        <v>9.74</v>
      </c>
    </row>
    <row r="75" spans="2:3" ht="12.75">
      <c r="B75" s="160">
        <v>0.9179096700602258</v>
      </c>
      <c r="C75" s="161">
        <v>9.806666666666667</v>
      </c>
    </row>
    <row r="76" spans="2:3" ht="12.75">
      <c r="B76" s="160">
        <v>0.9309327346174996</v>
      </c>
      <c r="C76" s="161">
        <v>9.873333333333333</v>
      </c>
    </row>
    <row r="77" spans="2:3" ht="12.75">
      <c r="B77" s="160">
        <v>0.9390228202593107</v>
      </c>
      <c r="C77" s="161">
        <v>9.94</v>
      </c>
    </row>
    <row r="78" spans="2:3" ht="12.75">
      <c r="B78" s="160">
        <v>0.9528351610387062</v>
      </c>
      <c r="C78" s="161">
        <v>10.1</v>
      </c>
    </row>
    <row r="79" spans="2:3" ht="12.75">
      <c r="B79" s="160">
        <v>0.9615172040769266</v>
      </c>
      <c r="C79" s="161">
        <v>10.153333333333332</v>
      </c>
    </row>
    <row r="80" spans="2:3" ht="12.75">
      <c r="B80" s="160">
        <v>0.9747375883788436</v>
      </c>
      <c r="C80" s="161">
        <v>10.18</v>
      </c>
    </row>
    <row r="81" spans="2:3" ht="12.75">
      <c r="B81" s="160">
        <v>0.9849981847802383</v>
      </c>
      <c r="C81" s="161">
        <v>10.26</v>
      </c>
    </row>
    <row r="82" spans="2:3" ht="12.75">
      <c r="B82" s="160">
        <v>0.9919043547105275</v>
      </c>
      <c r="C82" s="161">
        <v>10.35814293026793</v>
      </c>
    </row>
    <row r="83" spans="2:3" ht="12.75">
      <c r="B83" s="160">
        <v>0.004138143045565812</v>
      </c>
      <c r="C83" s="161">
        <v>10.35814293026793</v>
      </c>
    </row>
    <row r="84" spans="2:3" ht="12.75">
      <c r="B84" s="160">
        <v>0.011636271291081357</v>
      </c>
      <c r="C84" s="161">
        <v>10.26</v>
      </c>
    </row>
    <row r="85" spans="2:3" ht="12.75">
      <c r="B85" s="160">
        <v>0.022883463659354675</v>
      </c>
      <c r="C85" s="161">
        <v>10.18</v>
      </c>
    </row>
    <row r="86" spans="2:3" ht="12.75">
      <c r="B86" s="160">
        <v>0.795033865133064</v>
      </c>
      <c r="C86" s="161">
        <v>9.345</v>
      </c>
    </row>
    <row r="87" spans="2:3" ht="12.75">
      <c r="B87" s="160">
        <v>0.7177928183009499</v>
      </c>
      <c r="C87" s="161">
        <v>9.34</v>
      </c>
    </row>
    <row r="88" spans="2:3" ht="12.75">
      <c r="B88" s="160">
        <v>0.4955221882311207</v>
      </c>
      <c r="C88" s="161">
        <v>10.35814293026793</v>
      </c>
    </row>
    <row r="89" spans="2:3" ht="12.75">
      <c r="B89" s="160">
        <v>0.5148594662412052</v>
      </c>
      <c r="C89" s="161">
        <v>10.1</v>
      </c>
    </row>
    <row r="90" spans="2:3" ht="12.75">
      <c r="B90" s="160">
        <v>0.5754364486825807</v>
      </c>
      <c r="C90" s="161">
        <v>9.82</v>
      </c>
    </row>
    <row r="91" spans="2:3" ht="12.75">
      <c r="B91" s="160">
        <v>0.717362958257354</v>
      </c>
      <c r="C91" s="161">
        <v>9.354000000000001</v>
      </c>
    </row>
    <row r="92" spans="2:3" ht="12.75">
      <c r="B92" s="160">
        <v>0.44943055356077366</v>
      </c>
      <c r="C92" s="161">
        <v>9.94</v>
      </c>
    </row>
    <row r="93" spans="2:3" ht="12.75">
      <c r="B93" s="160">
        <v>0.4946166409406487</v>
      </c>
      <c r="C93" s="161">
        <v>10.309071465133965</v>
      </c>
    </row>
    <row r="94" spans="2:3" ht="12.75">
      <c r="B94" s="160">
        <v>0.4987603436338759</v>
      </c>
      <c r="C94" s="161">
        <v>10.35814293026793</v>
      </c>
    </row>
    <row r="95" spans="2:3" ht="12.75">
      <c r="B95" s="160">
        <v>0.515137833743438</v>
      </c>
      <c r="C95" s="161">
        <v>10.309071465133965</v>
      </c>
    </row>
    <row r="96" spans="2:3" ht="12.75">
      <c r="B96" s="160">
        <v>0.5261877072857715</v>
      </c>
      <c r="C96" s="161">
        <v>10.1</v>
      </c>
    </row>
    <row r="97" spans="2:3" ht="12.75">
      <c r="B97" s="160">
        <v>0.5453276655512127</v>
      </c>
      <c r="C97" s="161">
        <v>9.86</v>
      </c>
    </row>
    <row r="98" spans="2:3" ht="12.75">
      <c r="B98" s="160">
        <v>0.5577587727120772</v>
      </c>
      <c r="C98" s="161">
        <v>9.82</v>
      </c>
    </row>
    <row r="99" spans="2:3" ht="12.75">
      <c r="B99" s="160">
        <v>0.5782799655148665</v>
      </c>
      <c r="C99" s="161">
        <v>9.78</v>
      </c>
    </row>
    <row r="100" spans="2:3" ht="12.75">
      <c r="B100" s="160">
        <v>0.5905137538499048</v>
      </c>
      <c r="C100" s="161">
        <v>9.714</v>
      </c>
    </row>
    <row r="101" spans="2:3" ht="12.75">
      <c r="B101" s="160">
        <v>0.6134027762379901</v>
      </c>
      <c r="C101" s="161">
        <v>9.696666666666667</v>
      </c>
    </row>
    <row r="102" spans="2:3" ht="12.75">
      <c r="B102" s="160">
        <v>0.6331346918997269</v>
      </c>
      <c r="C102" s="161">
        <v>9.688</v>
      </c>
    </row>
    <row r="103" spans="2:3" ht="12.75">
      <c r="B103" s="160">
        <v>0.6564183528583953</v>
      </c>
      <c r="C103" s="161">
        <v>9.661999999999999</v>
      </c>
    </row>
    <row r="104" spans="2:3" ht="12.75">
      <c r="B104" s="160">
        <v>0.690554568533571</v>
      </c>
      <c r="C104" s="161">
        <v>9.61</v>
      </c>
    </row>
    <row r="105" spans="2:3" ht="12.75">
      <c r="B105" s="160">
        <v>0.7124569949547777</v>
      </c>
      <c r="C105" s="161">
        <v>9.36</v>
      </c>
    </row>
    <row r="106" spans="2:3" ht="12.75">
      <c r="B106" s="160">
        <v>0.7426468267625523</v>
      </c>
      <c r="C106" s="161">
        <v>9.36</v>
      </c>
    </row>
    <row r="107" spans="2:3" ht="12.75">
      <c r="B107" s="160">
        <v>0.5821641104585069</v>
      </c>
      <c r="C107" s="161">
        <v>9.7075</v>
      </c>
    </row>
    <row r="108" spans="2:3" ht="12.75">
      <c r="B108" s="160">
        <v>0.6305073045648442</v>
      </c>
      <c r="C108" s="161">
        <v>9.536666666666667</v>
      </c>
    </row>
    <row r="109" spans="2:3" ht="12.75">
      <c r="B109" s="160">
        <v>0.656553433679278</v>
      </c>
      <c r="C109" s="161">
        <v>9.3675</v>
      </c>
    </row>
    <row r="110" spans="2:3" ht="12.75">
      <c r="B110" s="160">
        <v>0.409142222704304</v>
      </c>
      <c r="C110" s="161">
        <v>9.714</v>
      </c>
    </row>
    <row r="111" spans="2:3" ht="12.75">
      <c r="B111" s="160">
        <v>0.42788754239916216</v>
      </c>
      <c r="C111" s="161">
        <v>9.87</v>
      </c>
    </row>
    <row r="112" spans="2:3" ht="12.75">
      <c r="B112" s="160">
        <v>0.4529470764657617</v>
      </c>
      <c r="C112" s="161">
        <v>10</v>
      </c>
    </row>
    <row r="113" spans="2:3" ht="12.75">
      <c r="B113" s="160">
        <v>0.4712977585088538</v>
      </c>
      <c r="C113" s="161">
        <v>10.065</v>
      </c>
    </row>
    <row r="114" spans="2:3" ht="12.75">
      <c r="B114" s="160">
        <v>0.5003036746051066</v>
      </c>
      <c r="C114" s="161">
        <v>10.173333333333334</v>
      </c>
    </row>
    <row r="115" spans="2:3" ht="12.75">
      <c r="B115" s="160">
        <v>0.5310854638092906</v>
      </c>
      <c r="C115" s="161">
        <v>10.065</v>
      </c>
    </row>
    <row r="116" spans="2:3" ht="12.75">
      <c r="B116" s="160">
        <v>0.36043140564049736</v>
      </c>
      <c r="C116" s="161">
        <v>9.372</v>
      </c>
    </row>
    <row r="117" spans="2:3" ht="12.75">
      <c r="B117" s="160">
        <v>0.4014737912459623</v>
      </c>
      <c r="C117" s="161">
        <v>9.675</v>
      </c>
    </row>
    <row r="118" spans="2:3" ht="12.75">
      <c r="B118" s="160">
        <v>0.44409473021460144</v>
      </c>
      <c r="C118" s="161">
        <v>9.87</v>
      </c>
    </row>
    <row r="119" spans="2:3" ht="12.75">
      <c r="B119" s="160">
        <v>0.46461592301727705</v>
      </c>
      <c r="C119" s="161">
        <v>10.052</v>
      </c>
    </row>
    <row r="120" spans="2:3" ht="12.75">
      <c r="B120" s="160">
        <v>0.486123711786945</v>
      </c>
      <c r="C120" s="161">
        <v>10.086666666666666</v>
      </c>
    </row>
    <row r="121" spans="2:3" ht="12.75">
      <c r="B121" s="160">
        <v>0.5198652879727206</v>
      </c>
      <c r="C121" s="161">
        <v>10.13</v>
      </c>
    </row>
    <row r="122" spans="2:3" ht="12.75">
      <c r="B122" s="160">
        <v>0.9959024521604078</v>
      </c>
      <c r="C122" s="161">
        <v>10.26</v>
      </c>
    </row>
    <row r="123" spans="2:3" ht="12.75">
      <c r="B123" s="160">
        <v>0.002749427729213494</v>
      </c>
      <c r="C123" s="161">
        <v>10.26</v>
      </c>
    </row>
    <row r="124" spans="2:3" ht="12.75">
      <c r="B124" s="160">
        <v>0.009596402378974744</v>
      </c>
      <c r="C124" s="161">
        <v>10.195</v>
      </c>
    </row>
    <row r="125" spans="2:3" ht="12.75">
      <c r="B125" s="160">
        <v>0.026269871646491083</v>
      </c>
      <c r="C125" s="161">
        <v>10.13</v>
      </c>
    </row>
    <row r="126" spans="2:3" ht="12.75">
      <c r="B126" s="160">
        <v>0.03335362925508889</v>
      </c>
      <c r="C126" s="161">
        <v>10.052</v>
      </c>
    </row>
    <row r="127" spans="2:3" ht="12.75">
      <c r="B127" s="160">
        <v>0.045686077002756065</v>
      </c>
      <c r="C127" s="161">
        <v>10</v>
      </c>
    </row>
    <row r="128" spans="2:3" ht="12.75">
      <c r="B128" s="160">
        <v>0.05436812004109015</v>
      </c>
      <c r="C128" s="161">
        <v>9.948</v>
      </c>
    </row>
    <row r="129" spans="2:3" ht="12.75">
      <c r="B129" s="160">
        <v>0.06784501844913393</v>
      </c>
      <c r="C129" s="161">
        <v>9.896</v>
      </c>
    </row>
    <row r="130" spans="2:3" ht="12.75">
      <c r="B130" s="160">
        <v>0.07652706148701327</v>
      </c>
      <c r="C130" s="161">
        <v>9.87</v>
      </c>
    </row>
    <row r="131" spans="2:3" ht="12.75">
      <c r="B131" s="160">
        <v>0.9286633672122662</v>
      </c>
      <c r="C131" s="161">
        <v>9.881818181818183</v>
      </c>
    </row>
    <row r="132" spans="2:3" ht="12.75">
      <c r="B132" s="160">
        <v>0.9483163555278225</v>
      </c>
      <c r="C132" s="161">
        <v>9.913333333333334</v>
      </c>
    </row>
    <row r="133" spans="2:3" ht="12.75">
      <c r="B133" s="160">
        <v>0.9540188785990722</v>
      </c>
      <c r="C133" s="161">
        <v>10</v>
      </c>
    </row>
    <row r="134" spans="2:3" ht="12.75">
      <c r="B134" s="160">
        <v>0.95766928330886</v>
      </c>
      <c r="C134" s="161">
        <v>10.07090909090909</v>
      </c>
    </row>
    <row r="135" spans="2:3" ht="12.75">
      <c r="B135" s="160">
        <v>0.9718367994446453</v>
      </c>
      <c r="C135" s="161">
        <v>10.118181818181817</v>
      </c>
    </row>
    <row r="136" spans="2:3" ht="12.75">
      <c r="B136" s="160">
        <v>0.9823341788046491</v>
      </c>
      <c r="C136" s="161">
        <v>10.18</v>
      </c>
    </row>
    <row r="137" spans="2:3" ht="12.75">
      <c r="B137" s="160">
        <v>0.9951204604035411</v>
      </c>
      <c r="C137" s="161">
        <v>10.26</v>
      </c>
    </row>
    <row r="138" spans="2:3" ht="12.75">
      <c r="B138" s="160">
        <v>0.0006059325824026018</v>
      </c>
      <c r="C138" s="161">
        <v>10.26</v>
      </c>
    </row>
    <row r="139" spans="2:3" ht="12.75">
      <c r="B139" s="160">
        <v>0.047429769524569565</v>
      </c>
      <c r="C139" s="161">
        <v>10.028888888888888</v>
      </c>
    </row>
    <row r="140" spans="2:3" ht="12.75">
      <c r="B140" s="160">
        <v>0.05838098365393307</v>
      </c>
      <c r="C140" s="161">
        <v>9.896</v>
      </c>
    </row>
    <row r="141" spans="2:3" ht="12.75">
      <c r="B141" s="160">
        <v>0.06455707264240118</v>
      </c>
      <c r="C141" s="161">
        <v>9.826666666666666</v>
      </c>
    </row>
    <row r="142" spans="2:3" ht="12.75">
      <c r="B142" s="160">
        <v>0.0768895203905231</v>
      </c>
      <c r="C142" s="161">
        <v>9.787272727272727</v>
      </c>
    </row>
    <row r="143" spans="2:3" ht="12.75">
      <c r="B143" s="160">
        <v>0.09082025356792656</v>
      </c>
      <c r="C143" s="161">
        <v>9.635</v>
      </c>
    </row>
    <row r="144" spans="2:3" ht="12.75">
      <c r="B144" s="160">
        <v>0.09766722821814255</v>
      </c>
      <c r="C144" s="161">
        <v>9.6</v>
      </c>
    </row>
    <row r="145" spans="2:3" ht="12.75">
      <c r="B145" s="160">
        <v>0.9194901466016745</v>
      </c>
      <c r="C145" s="161">
        <v>9.74</v>
      </c>
    </row>
    <row r="146" spans="2:3" ht="12.75">
      <c r="B146" s="160">
        <v>0.9295534241773566</v>
      </c>
      <c r="C146" s="161">
        <v>9.79</v>
      </c>
    </row>
    <row r="147" spans="2:3" ht="12.75">
      <c r="B147" s="160">
        <v>0.9418858710064342</v>
      </c>
      <c r="C147" s="161">
        <v>9.797142857142857</v>
      </c>
    </row>
    <row r="148" spans="2:3" ht="12.75">
      <c r="B148" s="160">
        <v>0.9507849658557461</v>
      </c>
      <c r="C148" s="161">
        <v>10.132</v>
      </c>
    </row>
    <row r="149" spans="2:3" ht="12.75">
      <c r="B149" s="160">
        <v>0.9649524810729417</v>
      </c>
      <c r="C149" s="161">
        <v>10.35814293026793</v>
      </c>
    </row>
    <row r="150" spans="2:3" ht="12.75">
      <c r="B150" s="160">
        <v>0.9731609581940575</v>
      </c>
      <c r="C150" s="161">
        <v>10.407214395401896</v>
      </c>
    </row>
    <row r="151" spans="2:3" ht="12.75">
      <c r="B151" s="160">
        <v>0.9868746404795274</v>
      </c>
      <c r="C151" s="161">
        <v>10.45628586053586</v>
      </c>
    </row>
    <row r="152" spans="2:3" ht="12.75">
      <c r="B152" s="160">
        <v>0.9960105173681768</v>
      </c>
      <c r="C152" s="161">
        <v>10.45628586053586</v>
      </c>
    </row>
    <row r="153" spans="2:3" ht="12.75">
      <c r="B153" s="160">
        <v>0.003311325869162829</v>
      </c>
      <c r="C153" s="161">
        <v>10.45628586053586</v>
      </c>
    </row>
    <row r="154" spans="2:3" ht="12.75">
      <c r="B154" s="160">
        <v>0.011302752097890334</v>
      </c>
      <c r="C154" s="161">
        <v>10.45628586053586</v>
      </c>
    </row>
    <row r="155" spans="2:3" ht="12.75">
      <c r="B155" s="160">
        <v>0.017025008154632815</v>
      </c>
      <c r="C155" s="161">
        <v>10.407214395401896</v>
      </c>
    </row>
    <row r="156" spans="2:3" ht="12.75">
      <c r="B156" s="160">
        <v>0.02477965142497851</v>
      </c>
      <c r="C156" s="161">
        <v>10.407214395401896</v>
      </c>
    </row>
    <row r="157" spans="2:3" ht="12.75">
      <c r="B157" s="160">
        <v>0.03460614512277971</v>
      </c>
      <c r="C157" s="161">
        <v>10.35814293026793</v>
      </c>
    </row>
    <row r="158" spans="2:3" ht="12.75">
      <c r="B158" s="160">
        <v>0.04395907382286168</v>
      </c>
      <c r="C158" s="161">
        <v>10.26</v>
      </c>
    </row>
    <row r="159" spans="2:3" ht="12.75">
      <c r="B159" s="160">
        <v>0.0512796143898413</v>
      </c>
      <c r="C159" s="161">
        <v>10.173333333333334</v>
      </c>
    </row>
    <row r="160" spans="2:3" ht="12.75">
      <c r="B160" s="160">
        <v>0.8207589226553864</v>
      </c>
      <c r="C160" s="161">
        <v>9.39</v>
      </c>
    </row>
    <row r="161" spans="2:3" ht="12.75">
      <c r="B161" s="160">
        <v>0.8317101358661603</v>
      </c>
      <c r="C161" s="161">
        <v>9.43375</v>
      </c>
    </row>
    <row r="162" spans="2:3" ht="12.75">
      <c r="B162" s="160">
        <v>0.8467853197034856</v>
      </c>
      <c r="C162" s="161">
        <v>9.39</v>
      </c>
    </row>
    <row r="163" spans="2:3" ht="12.75">
      <c r="B163" s="160">
        <v>0.8655109082510535</v>
      </c>
      <c r="C163" s="161">
        <v>9.506666666666668</v>
      </c>
    </row>
    <row r="164" spans="2:3" ht="12.75">
      <c r="B164" s="160">
        <v>0.8725946667782409</v>
      </c>
      <c r="C164" s="161">
        <v>9.545555555555556</v>
      </c>
    </row>
    <row r="165" spans="2:3" ht="12.75">
      <c r="B165" s="160">
        <v>0.8814937607089632</v>
      </c>
      <c r="C165" s="161">
        <v>9.584444444444445</v>
      </c>
    </row>
    <row r="166" spans="2:3" ht="12.75">
      <c r="B166" s="160">
        <v>0.8908664205564492</v>
      </c>
      <c r="C166" s="161">
        <v>9.623333333333333</v>
      </c>
    </row>
    <row r="167" spans="2:3" ht="12.75">
      <c r="B167" s="160">
        <v>0.8997655144867167</v>
      </c>
      <c r="C167" s="161">
        <v>9.64</v>
      </c>
    </row>
    <row r="168" spans="2:3" ht="12.75">
      <c r="B168" s="160">
        <v>0.9077569407154442</v>
      </c>
      <c r="C168" s="161">
        <v>9.64</v>
      </c>
    </row>
    <row r="169" spans="2:3" ht="12.75">
      <c r="B169" s="160">
        <v>0.9180372691830598</v>
      </c>
      <c r="C169" s="161">
        <v>9.662222222222223</v>
      </c>
    </row>
    <row r="170" spans="2:3" ht="12.75">
      <c r="B170" s="160">
        <v>0.9278637628813158</v>
      </c>
      <c r="C170" s="161">
        <v>9.74</v>
      </c>
    </row>
    <row r="171" spans="2:3" ht="12.75">
      <c r="B171" s="160">
        <v>0.9381440913489314</v>
      </c>
      <c r="C171" s="161">
        <v>9.806666666666667</v>
      </c>
    </row>
    <row r="172" spans="2:3" ht="12.75">
      <c r="B172" s="160">
        <v>0.7183202191299642</v>
      </c>
      <c r="C172" s="161">
        <v>9.24685706973207</v>
      </c>
    </row>
    <row r="173" spans="2:3" ht="12.75">
      <c r="B173" s="160">
        <v>0.852142074132189</v>
      </c>
      <c r="C173" s="161">
        <v>9.3225</v>
      </c>
    </row>
    <row r="174" spans="2:3" ht="12.75">
      <c r="B174" s="160">
        <v>0.7078571407673735</v>
      </c>
      <c r="C174" s="161">
        <v>9.197785604598106</v>
      </c>
    </row>
    <row r="175" spans="2:3" ht="12.75">
      <c r="B175" s="160">
        <v>0.6981760541611948</v>
      </c>
      <c r="C175" s="161">
        <v>9.33</v>
      </c>
    </row>
    <row r="176" spans="2:3" ht="12.75">
      <c r="B176" s="160">
        <v>0.5355270688382916</v>
      </c>
      <c r="C176" s="161">
        <v>9.9</v>
      </c>
    </row>
    <row r="177" spans="2:3" ht="12.75">
      <c r="B177" s="160">
        <v>0.5455706143475254</v>
      </c>
      <c r="C177" s="161">
        <v>9.91</v>
      </c>
    </row>
    <row r="178" spans="2:3" ht="12.75">
      <c r="B178" s="160">
        <v>0.5501286867588533</v>
      </c>
      <c r="C178" s="161">
        <v>9.88</v>
      </c>
    </row>
    <row r="179" spans="2:3" ht="12.75">
      <c r="B179" s="160">
        <v>0.5599551804571092</v>
      </c>
      <c r="C179" s="161">
        <v>9.83</v>
      </c>
    </row>
    <row r="180" spans="2:3" ht="12.75">
      <c r="B180" s="160">
        <v>0.5722876282052312</v>
      </c>
      <c r="C180" s="161">
        <v>9.65</v>
      </c>
    </row>
    <row r="181" spans="2:3" ht="12.75">
      <c r="B181" s="160">
        <v>0.5875798638535343</v>
      </c>
      <c r="C181" s="161">
        <v>9.62</v>
      </c>
    </row>
    <row r="182" spans="2:3" ht="12.75">
      <c r="B182" s="160">
        <v>0.595808072122054</v>
      </c>
      <c r="C182" s="161">
        <v>9.59</v>
      </c>
    </row>
    <row r="183" spans="2:3" ht="12.75">
      <c r="B183" s="160">
        <v>0.2693705363308254</v>
      </c>
      <c r="C183" s="161">
        <v>9.34</v>
      </c>
    </row>
    <row r="184" spans="2:3" ht="12.75">
      <c r="B184" s="160">
        <v>0.28399188631783545</v>
      </c>
      <c r="C184" s="161">
        <v>9.3</v>
      </c>
    </row>
    <row r="185" spans="2:3" ht="12.75">
      <c r="B185" s="160">
        <v>0.3125242374158006</v>
      </c>
      <c r="C185" s="161">
        <v>9.43</v>
      </c>
    </row>
    <row r="186" spans="2:3" ht="12.75">
      <c r="B186" s="160">
        <v>0.34906774589035194</v>
      </c>
      <c r="C186" s="161">
        <v>9.47</v>
      </c>
    </row>
    <row r="187" spans="2:3" ht="12.75">
      <c r="B187" s="160">
        <v>0.21401006436144598</v>
      </c>
      <c r="C187" s="161">
        <v>9.38</v>
      </c>
    </row>
    <row r="188" spans="2:3" ht="12.75">
      <c r="B188" s="160">
        <v>0.27476463448147115</v>
      </c>
      <c r="C188" s="161">
        <v>9.37</v>
      </c>
    </row>
    <row r="189" spans="2:3" ht="12.75">
      <c r="B189" s="160">
        <v>0.3295798967333212</v>
      </c>
      <c r="C189" s="161">
        <v>9.37</v>
      </c>
    </row>
    <row r="190" spans="2:3" ht="12.75">
      <c r="B190" s="160">
        <v>0.3878087816556217</v>
      </c>
      <c r="C190" s="161">
        <v>9.4</v>
      </c>
    </row>
    <row r="191" spans="2:3" ht="12.75">
      <c r="B191" s="160">
        <v>0.4396445248598866</v>
      </c>
      <c r="C191" s="161">
        <v>9.52</v>
      </c>
    </row>
    <row r="192" spans="2:3" ht="12.75">
      <c r="B192" s="160">
        <v>0.4515231387572385</v>
      </c>
      <c r="C192" s="161">
        <v>9.61</v>
      </c>
    </row>
    <row r="193" spans="2:3" ht="12.75">
      <c r="B193" s="160">
        <v>0.4606590156463426</v>
      </c>
      <c r="C193" s="161">
        <v>9.62</v>
      </c>
    </row>
    <row r="194" spans="2:3" ht="12.75">
      <c r="B194" s="160">
        <v>0.47070256115512166</v>
      </c>
      <c r="C194" s="161">
        <v>9.67</v>
      </c>
    </row>
    <row r="195" spans="2:3" ht="12.75">
      <c r="B195" s="160">
        <v>0.48623157884367174</v>
      </c>
      <c r="C195" s="161">
        <v>9.82</v>
      </c>
    </row>
    <row r="196" spans="2:3" ht="12.75">
      <c r="B196" s="160">
        <v>0.22000340345493896</v>
      </c>
      <c r="C196" s="161">
        <v>9.47</v>
      </c>
    </row>
    <row r="197" spans="2:3" ht="12.75">
      <c r="B197" s="160">
        <v>0.29399808902417135</v>
      </c>
      <c r="C197" s="161">
        <v>9.43</v>
      </c>
    </row>
    <row r="198" spans="2:3" ht="12.75">
      <c r="B198" s="160">
        <v>0.38991493308094505</v>
      </c>
      <c r="C198" s="161">
        <v>9.41</v>
      </c>
    </row>
    <row r="199" spans="2:3" ht="12.75">
      <c r="B199" s="160">
        <v>0.11645759207249284</v>
      </c>
      <c r="C199" s="161">
        <v>9.58</v>
      </c>
    </row>
    <row r="200" spans="2:3" ht="12.75">
      <c r="B200" s="160">
        <v>0.25645553698177537</v>
      </c>
      <c r="C200" s="161">
        <v>9.52</v>
      </c>
    </row>
    <row r="201" spans="2:3" ht="12.75">
      <c r="B201" s="160">
        <v>0.34392712095905154</v>
      </c>
      <c r="C201" s="161">
        <v>9.4</v>
      </c>
    </row>
    <row r="202" spans="2:3" ht="12.75">
      <c r="B202" s="160">
        <f>1+B2</f>
        <v>1.033364153677553</v>
      </c>
      <c r="C202" s="161">
        <v>10.046666666666667</v>
      </c>
    </row>
    <row r="203" spans="2:3" ht="12.75">
      <c r="B203" s="160">
        <f aca="true" t="shared" si="0" ref="B203:B266">1+B3</f>
        <v>1.0498205711335231</v>
      </c>
      <c r="C203" s="161">
        <v>9.94</v>
      </c>
    </row>
    <row r="204" spans="2:3" ht="12.75">
      <c r="B204" s="160">
        <f t="shared" si="0"/>
        <v>1.062212215080649</v>
      </c>
      <c r="C204" s="161">
        <v>9.74</v>
      </c>
    </row>
    <row r="205" spans="2:3" ht="12.75">
      <c r="B205" s="160">
        <f t="shared" si="0"/>
        <v>1.070302299803643</v>
      </c>
      <c r="C205" s="161">
        <v>9.714</v>
      </c>
    </row>
    <row r="206" spans="2:3" ht="12.75">
      <c r="B206" s="160">
        <f t="shared" si="0"/>
        <v>1.0827334069645076</v>
      </c>
      <c r="C206" s="161">
        <v>9.696666666666667</v>
      </c>
    </row>
    <row r="207" spans="2:3" ht="12.75">
      <c r="B207" s="160">
        <f t="shared" si="0"/>
        <v>1.088850301591492</v>
      </c>
      <c r="C207" s="161">
        <v>9.675</v>
      </c>
    </row>
    <row r="208" spans="2:3" ht="12.75">
      <c r="B208" s="160">
        <f t="shared" si="0"/>
        <v>1.103254599767297</v>
      </c>
      <c r="C208" s="161">
        <v>9.653333333333332</v>
      </c>
    </row>
    <row r="209" spans="2:3" ht="12.75">
      <c r="B209" s="160">
        <f t="shared" si="0"/>
        <v>1.1156857069281614</v>
      </c>
      <c r="C209" s="161">
        <v>9.647142857142857</v>
      </c>
    </row>
    <row r="210" spans="2:3" ht="12.75">
      <c r="B210" s="160">
        <f t="shared" si="0"/>
        <v>1.1182508562582143</v>
      </c>
      <c r="C210" s="161">
        <v>9.636</v>
      </c>
    </row>
    <row r="211" spans="2:3" ht="12.75">
      <c r="B211" s="160">
        <f t="shared" si="0"/>
        <v>1.9051731788654251</v>
      </c>
      <c r="C211" s="161">
        <v>9.7075</v>
      </c>
    </row>
    <row r="212" spans="2:3" ht="12.75">
      <c r="B212" s="160">
        <f t="shared" si="0"/>
        <v>1.9229319035122217</v>
      </c>
      <c r="C212" s="161">
        <v>9.806666666666667</v>
      </c>
    </row>
    <row r="213" spans="2:3" ht="12.75">
      <c r="B213" s="160">
        <f t="shared" si="0"/>
        <v>1.938125478829079</v>
      </c>
      <c r="C213" s="161">
        <v>9.94</v>
      </c>
    </row>
    <row r="214" spans="2:3" ht="12.75">
      <c r="B214" s="160">
        <f t="shared" si="0"/>
        <v>1.94621556447089</v>
      </c>
      <c r="C214" s="161">
        <v>10.052</v>
      </c>
    </row>
    <row r="215" spans="2:3" ht="12.75">
      <c r="B215" s="160">
        <f t="shared" si="0"/>
        <v>1.9545029689385274</v>
      </c>
      <c r="C215" s="161">
        <v>10.1</v>
      </c>
    </row>
    <row r="216" spans="2:3" ht="12.75">
      <c r="B216" s="160">
        <f t="shared" si="0"/>
        <v>1.9627903734061647</v>
      </c>
      <c r="C216" s="161">
        <v>10.132</v>
      </c>
    </row>
    <row r="217" spans="2:3" ht="12.75">
      <c r="B217" s="160">
        <f t="shared" si="0"/>
        <v>1.9969265881625233</v>
      </c>
      <c r="C217" s="161">
        <v>10.35814293026793</v>
      </c>
    </row>
    <row r="218" spans="2:3" ht="12.75">
      <c r="B218" s="160">
        <f t="shared" si="0"/>
        <v>1.0052139935490914</v>
      </c>
      <c r="C218" s="161">
        <v>10.35814293026793</v>
      </c>
    </row>
    <row r="219" spans="2:3" ht="12.75">
      <c r="B219" s="160">
        <f t="shared" si="0"/>
        <v>1.028497654507646</v>
      </c>
      <c r="C219" s="161">
        <v>10.153333333333332</v>
      </c>
    </row>
    <row r="220" spans="2:3" ht="12.75">
      <c r="B220" s="160">
        <f t="shared" si="0"/>
        <v>1.0381662935127451</v>
      </c>
      <c r="C220" s="161">
        <v>9.94</v>
      </c>
    </row>
    <row r="221" spans="2:3" ht="12.75">
      <c r="B221" s="160">
        <f t="shared" si="0"/>
        <v>1.0462563791545563</v>
      </c>
      <c r="C221" s="161">
        <v>9.806666666666667</v>
      </c>
    </row>
    <row r="222" spans="2:3" ht="12.75">
      <c r="B222" s="160">
        <f t="shared" si="0"/>
        <v>1.0517813154663145</v>
      </c>
      <c r="C222" s="161">
        <v>9.74</v>
      </c>
    </row>
    <row r="223" spans="2:3" ht="12.75">
      <c r="B223" s="160">
        <f t="shared" si="0"/>
        <v>1.0573062517780727</v>
      </c>
      <c r="C223" s="161">
        <v>9.714</v>
      </c>
    </row>
    <row r="224" spans="2:3" ht="12.75">
      <c r="B224" s="160">
        <f t="shared" si="0"/>
        <v>1.069540040113111</v>
      </c>
      <c r="C224" s="161">
        <v>9.688</v>
      </c>
    </row>
    <row r="225" spans="2:3" ht="12.75">
      <c r="B225" s="160">
        <f t="shared" si="0"/>
        <v>1.0847336154299683</v>
      </c>
      <c r="C225" s="161">
        <v>9.661999999999999</v>
      </c>
    </row>
    <row r="226" spans="2:3" ht="12.75">
      <c r="B226" s="160">
        <f t="shared" si="0"/>
        <v>1.106636041851175</v>
      </c>
      <c r="C226" s="161">
        <v>9.61</v>
      </c>
    </row>
    <row r="227" spans="2:3" ht="12.75">
      <c r="B227" s="160">
        <f t="shared" si="0"/>
        <v>1.1285384691913123</v>
      </c>
      <c r="C227" s="161">
        <v>9.5325</v>
      </c>
    </row>
    <row r="228" spans="2:3" ht="12.75">
      <c r="B228" s="160">
        <f t="shared" si="0"/>
        <v>1.1382071081962977</v>
      </c>
      <c r="C228" s="161">
        <v>9.5325</v>
      </c>
    </row>
    <row r="229" spans="2:3" ht="12.75">
      <c r="B229" s="160">
        <f t="shared" si="0"/>
        <v>1.1518221301499807</v>
      </c>
      <c r="C229" s="161">
        <v>9.345</v>
      </c>
    </row>
    <row r="230" spans="2:3" ht="12.75">
      <c r="B230" s="160">
        <f t="shared" si="0"/>
        <v>1.1737245565711873</v>
      </c>
      <c r="C230" s="161">
        <v>9.33</v>
      </c>
    </row>
    <row r="231" spans="2:3" ht="12.75">
      <c r="B231" s="160">
        <f t="shared" si="0"/>
        <v>1.1901020475995665</v>
      </c>
      <c r="C231" s="161">
        <v>9.33</v>
      </c>
    </row>
    <row r="232" spans="2:3" ht="12.75">
      <c r="B232" s="160">
        <f t="shared" si="0"/>
        <v>1.8988859819443178</v>
      </c>
      <c r="C232" s="161">
        <v>9.372</v>
      </c>
    </row>
    <row r="233" spans="2:3" ht="12.75">
      <c r="B233" s="160">
        <f t="shared" si="0"/>
        <v>1.909935854567948</v>
      </c>
      <c r="C233" s="161">
        <v>9.61</v>
      </c>
    </row>
    <row r="234" spans="2:3" ht="12.75">
      <c r="B234" s="160">
        <f t="shared" si="0"/>
        <v>1.9221696429029862</v>
      </c>
      <c r="C234" s="161">
        <v>9.688</v>
      </c>
    </row>
    <row r="235" spans="2:3" ht="12.75">
      <c r="B235" s="160">
        <f t="shared" si="0"/>
        <v>1.9373632182197298</v>
      </c>
      <c r="C235" s="161">
        <v>9.84</v>
      </c>
    </row>
    <row r="236" spans="2:3" ht="12.75">
      <c r="B236" s="160">
        <f t="shared" si="0"/>
        <v>1.9426908357057755</v>
      </c>
      <c r="C236" s="161">
        <v>9.94</v>
      </c>
    </row>
    <row r="237" spans="2:3" ht="12.75">
      <c r="B237" s="160">
        <f t="shared" si="0"/>
        <v>1.953740708329292</v>
      </c>
      <c r="C237" s="161">
        <v>10.132</v>
      </c>
    </row>
    <row r="238" spans="2:3" ht="12.75">
      <c r="B238" s="160">
        <f t="shared" si="0"/>
        <v>1.9606468791783982</v>
      </c>
      <c r="C238" s="161">
        <v>10.196</v>
      </c>
    </row>
    <row r="239" spans="2:3" ht="12.75">
      <c r="B239" s="160">
        <f t="shared" si="0"/>
        <v>1.9659744966643302</v>
      </c>
      <c r="C239" s="161">
        <v>10.26</v>
      </c>
    </row>
    <row r="240" spans="2:3" ht="12.75">
      <c r="B240" s="160">
        <f t="shared" si="0"/>
        <v>1.9714994329760884</v>
      </c>
      <c r="C240" s="161">
        <v>10.35814293026793</v>
      </c>
    </row>
    <row r="241" spans="2:3" ht="12.75">
      <c r="B241" s="160">
        <f t="shared" si="0"/>
        <v>1.9728806665946195</v>
      </c>
      <c r="C241" s="161">
        <v>10.35814293026793</v>
      </c>
    </row>
    <row r="242" spans="2:3" ht="12.75">
      <c r="B242" s="160">
        <f t="shared" si="0"/>
        <v>1.0030704984023942</v>
      </c>
      <c r="C242" s="161">
        <v>10.35814293026793</v>
      </c>
    </row>
    <row r="243" spans="2:3" ht="12.75">
      <c r="B243" s="160">
        <f t="shared" si="0"/>
        <v>1.0085954356329694</v>
      </c>
      <c r="C243" s="161">
        <v>10.26</v>
      </c>
    </row>
    <row r="244" spans="2:3" ht="12.75">
      <c r="B244" s="160">
        <f t="shared" si="0"/>
        <v>1.0166855203559635</v>
      </c>
      <c r="C244" s="161">
        <v>10.196</v>
      </c>
    </row>
    <row r="245" spans="2:3" ht="12.75">
      <c r="B245" s="160">
        <f t="shared" si="0"/>
        <v>1.0249729257425315</v>
      </c>
      <c r="C245" s="161">
        <v>10.1</v>
      </c>
    </row>
    <row r="246" spans="2:3" ht="12.75">
      <c r="B246" s="160">
        <f t="shared" si="0"/>
        <v>1.036022798366048</v>
      </c>
      <c r="C246" s="161">
        <v>9.9</v>
      </c>
    </row>
    <row r="247" spans="2:3" ht="12.75">
      <c r="B247" s="160">
        <f t="shared" si="0"/>
        <v>1.0496378203196173</v>
      </c>
      <c r="C247" s="161">
        <v>9.806666666666667</v>
      </c>
    </row>
    <row r="248" spans="2:3" ht="12.75">
      <c r="B248" s="160">
        <f t="shared" si="0"/>
        <v>1.0551627575503062</v>
      </c>
      <c r="C248" s="161">
        <v>9.74</v>
      </c>
    </row>
    <row r="249" spans="2:3" ht="12.75">
      <c r="B249" s="160">
        <f t="shared" si="0"/>
        <v>1.7987018805795287</v>
      </c>
      <c r="C249" s="161">
        <v>9.345</v>
      </c>
    </row>
    <row r="250" spans="2:3" ht="12.75">
      <c r="B250" s="160">
        <f t="shared" si="0"/>
        <v>1.8796027360789367</v>
      </c>
      <c r="C250" s="161">
        <v>9.463333333333333</v>
      </c>
    </row>
    <row r="251" spans="2:3" ht="12.75">
      <c r="B251" s="160">
        <f t="shared" si="0"/>
        <v>1.8876928217207478</v>
      </c>
      <c r="C251" s="161">
        <v>9.536666666666667</v>
      </c>
    </row>
    <row r="252" spans="2:3" ht="12.75">
      <c r="B252" s="160">
        <f t="shared" si="0"/>
        <v>1.894598992569854</v>
      </c>
      <c r="C252" s="161">
        <v>9.61</v>
      </c>
    </row>
    <row r="253" spans="2:3" ht="12.75">
      <c r="B253" s="160">
        <f t="shared" si="0"/>
        <v>1.902886397037605</v>
      </c>
      <c r="C253" s="161">
        <v>9.653333333333332</v>
      </c>
    </row>
    <row r="254" spans="2:3" ht="12.75">
      <c r="B254" s="160">
        <f t="shared" si="0"/>
        <v>1.9070300997308323</v>
      </c>
      <c r="C254" s="161">
        <v>9.675</v>
      </c>
    </row>
    <row r="255" spans="2:3" ht="12.75">
      <c r="B255" s="160">
        <f t="shared" si="0"/>
        <v>1.9105818441088331</v>
      </c>
      <c r="C255" s="161">
        <v>9.696666666666667</v>
      </c>
    </row>
    <row r="256" spans="2:3" ht="12.75">
      <c r="B256" s="160">
        <f t="shared" si="0"/>
        <v>1.9137389508352953</v>
      </c>
      <c r="C256" s="161">
        <v>9.714</v>
      </c>
    </row>
    <row r="257" spans="2:3" ht="12.75">
      <c r="B257" s="160">
        <f t="shared" si="0"/>
        <v>1.9192638871470535</v>
      </c>
      <c r="C257" s="161">
        <v>9.74</v>
      </c>
    </row>
    <row r="258" spans="2:3" ht="12.75">
      <c r="B258" s="160">
        <f t="shared" si="0"/>
        <v>1.92380222841075</v>
      </c>
      <c r="C258" s="161">
        <v>9.79</v>
      </c>
    </row>
    <row r="259" spans="2:3" ht="12.75">
      <c r="B259" s="160">
        <f t="shared" si="0"/>
        <v>1.9309057180857963</v>
      </c>
      <c r="C259" s="161">
        <v>9.84</v>
      </c>
    </row>
    <row r="260" spans="2:3" ht="12.75">
      <c r="B260" s="160">
        <f t="shared" si="0"/>
        <v>1.93702261179385</v>
      </c>
      <c r="C260" s="161">
        <v>9.89</v>
      </c>
    </row>
    <row r="261" spans="2:3" ht="12.75">
      <c r="B261" s="160">
        <f t="shared" si="0"/>
        <v>1.942547549024539</v>
      </c>
      <c r="C261" s="161">
        <v>10.02</v>
      </c>
    </row>
    <row r="262" spans="2:3" ht="12.75">
      <c r="B262" s="160">
        <f t="shared" si="0"/>
        <v>1.9466912507989491</v>
      </c>
      <c r="C262" s="161">
        <v>10.068</v>
      </c>
    </row>
    <row r="263" spans="2:3" ht="12.75">
      <c r="B263" s="160">
        <f t="shared" si="0"/>
        <v>1.981024785299951</v>
      </c>
      <c r="C263" s="161">
        <v>10.26</v>
      </c>
    </row>
    <row r="264" spans="2:3" ht="12.75">
      <c r="B264" s="160">
        <f t="shared" si="0"/>
        <v>1.0029272117211576</v>
      </c>
      <c r="C264" s="161">
        <v>10.26</v>
      </c>
    </row>
    <row r="265" spans="2:3" ht="12.75">
      <c r="B265" s="160">
        <f t="shared" si="0"/>
        <v>1.0193047018307198</v>
      </c>
      <c r="C265" s="161">
        <v>10.1</v>
      </c>
    </row>
    <row r="266" spans="2:3" ht="12.75">
      <c r="B266" s="160">
        <f t="shared" si="0"/>
        <v>1.024829639061295</v>
      </c>
      <c r="C266" s="161">
        <v>9.94</v>
      </c>
    </row>
    <row r="267" spans="2:3" ht="12.75">
      <c r="B267" s="160">
        <f>1+B67</f>
        <v>1.8115546419238626</v>
      </c>
      <c r="C267" s="161">
        <v>9.36</v>
      </c>
    </row>
    <row r="268" spans="2:3" ht="12.75">
      <c r="B268" s="160">
        <f>1+B68</f>
        <v>1.856938049048381</v>
      </c>
      <c r="C268" s="161">
        <v>9.3675</v>
      </c>
    </row>
    <row r="269" spans="2:3" ht="12.75">
      <c r="B269" s="160">
        <f>1+B69</f>
        <v>1.866409368308723</v>
      </c>
      <c r="C269" s="161">
        <v>9.39</v>
      </c>
    </row>
    <row r="270" spans="2:3" ht="12.75">
      <c r="B270" s="160">
        <f>1+B70</f>
        <v>1.8725262629357076</v>
      </c>
      <c r="C270" s="161">
        <v>9.463333333333333</v>
      </c>
    </row>
    <row r="271" spans="2:3" ht="12.75">
      <c r="B271" s="160">
        <f>1+B71</f>
        <v>1.884957370096572</v>
      </c>
      <c r="C271" s="161">
        <v>9.653333333333332</v>
      </c>
    </row>
    <row r="272" spans="2:3" ht="12.75">
      <c r="B272" s="160">
        <f aca="true" t="shared" si="1" ref="B272:B293">1+B72</f>
        <v>1.8979804346538458</v>
      </c>
      <c r="C272" s="161">
        <v>9.696666666666667</v>
      </c>
    </row>
    <row r="273" spans="2:3" ht="12.75">
      <c r="B273" s="160">
        <f t="shared" si="1"/>
        <v>1.903505370965604</v>
      </c>
      <c r="C273" s="161">
        <v>9.7075</v>
      </c>
    </row>
    <row r="274" spans="2:3" ht="12.75">
      <c r="B274" s="160">
        <f t="shared" si="1"/>
        <v>1.9094249458479453</v>
      </c>
      <c r="C274" s="161">
        <v>9.74</v>
      </c>
    </row>
    <row r="275" spans="2:3" ht="12.75">
      <c r="B275" s="160">
        <f t="shared" si="1"/>
        <v>1.9179096700602258</v>
      </c>
      <c r="C275" s="161">
        <v>9.806666666666667</v>
      </c>
    </row>
    <row r="276" spans="2:3" ht="12.75">
      <c r="B276" s="160">
        <f t="shared" si="1"/>
        <v>1.9309327346174996</v>
      </c>
      <c r="C276" s="161">
        <v>9.873333333333333</v>
      </c>
    </row>
    <row r="277" spans="2:3" ht="12.75">
      <c r="B277" s="160">
        <f t="shared" si="1"/>
        <v>1.9390228202593107</v>
      </c>
      <c r="C277" s="161">
        <v>9.94</v>
      </c>
    </row>
    <row r="278" spans="2:3" ht="12.75">
      <c r="B278" s="160">
        <f t="shared" si="1"/>
        <v>1.9528351610387062</v>
      </c>
      <c r="C278" s="161">
        <v>10.1</v>
      </c>
    </row>
    <row r="279" spans="2:3" ht="12.75">
      <c r="B279" s="160">
        <f t="shared" si="1"/>
        <v>1.9615172040769266</v>
      </c>
      <c r="C279" s="161">
        <v>10.153333333333332</v>
      </c>
    </row>
    <row r="280" spans="2:3" ht="12.75">
      <c r="B280" s="160">
        <f t="shared" si="1"/>
        <v>1.9747375883788436</v>
      </c>
      <c r="C280" s="161">
        <v>10.18</v>
      </c>
    </row>
    <row r="281" spans="2:3" ht="12.75">
      <c r="B281" s="160">
        <f t="shared" si="1"/>
        <v>1.9849981847802383</v>
      </c>
      <c r="C281" s="161">
        <v>10.26</v>
      </c>
    </row>
    <row r="282" spans="2:3" ht="12.75">
      <c r="B282" s="160">
        <f t="shared" si="1"/>
        <v>1.9919043547105275</v>
      </c>
      <c r="C282" s="161">
        <v>10.35814293026793</v>
      </c>
    </row>
    <row r="283" spans="2:3" ht="12.75">
      <c r="B283" s="160">
        <f t="shared" si="1"/>
        <v>1.0041381430455658</v>
      </c>
      <c r="C283" s="161">
        <v>10.35814293026793</v>
      </c>
    </row>
    <row r="284" spans="2:3" ht="12.75">
      <c r="B284" s="160">
        <f t="shared" si="1"/>
        <v>1.0116362712910814</v>
      </c>
      <c r="C284" s="161">
        <v>10.26</v>
      </c>
    </row>
    <row r="285" spans="2:3" ht="12.75">
      <c r="B285" s="160">
        <f t="shared" si="1"/>
        <v>1.0228834636593547</v>
      </c>
      <c r="C285" s="161">
        <v>10.18</v>
      </c>
    </row>
    <row r="286" spans="2:3" ht="12.75">
      <c r="B286" s="160">
        <f t="shared" si="1"/>
        <v>1.795033865133064</v>
      </c>
      <c r="C286" s="161">
        <v>9.345</v>
      </c>
    </row>
    <row r="287" spans="2:3" ht="12.75">
      <c r="B287" s="160">
        <f t="shared" si="1"/>
        <v>1.7177928183009499</v>
      </c>
      <c r="C287" s="161">
        <v>9.34</v>
      </c>
    </row>
    <row r="288" spans="2:3" ht="12.75">
      <c r="B288" s="160">
        <f t="shared" si="1"/>
        <v>1.4955221882311207</v>
      </c>
      <c r="C288" s="161">
        <v>10.35814293026793</v>
      </c>
    </row>
    <row r="289" spans="2:3" ht="12.75">
      <c r="B289" s="160">
        <f t="shared" si="1"/>
        <v>1.5148594662412052</v>
      </c>
      <c r="C289" s="161">
        <v>10.1</v>
      </c>
    </row>
    <row r="290" spans="2:3" ht="12.75">
      <c r="B290" s="160">
        <f t="shared" si="1"/>
        <v>1.5754364486825807</v>
      </c>
      <c r="C290" s="161">
        <v>9.82</v>
      </c>
    </row>
    <row r="291" spans="2:3" ht="12.75">
      <c r="B291" s="160">
        <f t="shared" si="1"/>
        <v>1.717362958257354</v>
      </c>
      <c r="C291" s="161">
        <v>9.354000000000001</v>
      </c>
    </row>
    <row r="292" spans="2:3" ht="12.75">
      <c r="B292" s="160">
        <f t="shared" si="1"/>
        <v>1.4494305535607737</v>
      </c>
      <c r="C292" s="161">
        <v>9.94</v>
      </c>
    </row>
    <row r="293" spans="2:3" ht="12.75">
      <c r="B293" s="160">
        <f t="shared" si="1"/>
        <v>1.4946166409406487</v>
      </c>
      <c r="C293" s="161">
        <v>10.309071465133965</v>
      </c>
    </row>
    <row r="294" spans="2:3" ht="12.75">
      <c r="B294" s="160">
        <f>1+B94</f>
        <v>1.498760343633876</v>
      </c>
      <c r="C294" s="161">
        <v>10.35814293026793</v>
      </c>
    </row>
    <row r="295" spans="2:3" ht="12.75">
      <c r="B295" s="160">
        <f aca="true" t="shared" si="2" ref="B295:B302">1+B95</f>
        <v>1.515137833743438</v>
      </c>
      <c r="C295" s="161">
        <v>10.309071465133965</v>
      </c>
    </row>
    <row r="296" spans="2:3" ht="12.75">
      <c r="B296" s="160">
        <f t="shared" si="2"/>
        <v>1.5261877072857715</v>
      </c>
      <c r="C296" s="161">
        <v>10.1</v>
      </c>
    </row>
    <row r="297" spans="2:3" ht="12.75">
      <c r="B297" s="160">
        <f t="shared" si="2"/>
        <v>1.5453276655512127</v>
      </c>
      <c r="C297" s="161">
        <v>9.86</v>
      </c>
    </row>
    <row r="298" spans="2:3" ht="12.75">
      <c r="B298" s="160">
        <f t="shared" si="2"/>
        <v>1.5577587727120772</v>
      </c>
      <c r="C298" s="161">
        <v>9.82</v>
      </c>
    </row>
    <row r="299" spans="2:3" ht="12.75">
      <c r="B299" s="160">
        <f t="shared" si="2"/>
        <v>1.5782799655148665</v>
      </c>
      <c r="C299" s="161">
        <v>9.78</v>
      </c>
    </row>
    <row r="300" spans="2:3" ht="12.75">
      <c r="B300" s="160">
        <f t="shared" si="2"/>
        <v>1.5905137538499048</v>
      </c>
      <c r="C300" s="161">
        <v>9.714</v>
      </c>
    </row>
    <row r="301" spans="2:3" ht="12.75">
      <c r="B301" s="160">
        <f t="shared" si="2"/>
        <v>1.61340277623799</v>
      </c>
      <c r="C301" s="161">
        <v>9.696666666666667</v>
      </c>
    </row>
    <row r="302" spans="2:3" ht="12.75">
      <c r="B302" s="160">
        <f t="shared" si="2"/>
        <v>1.633134691899727</v>
      </c>
      <c r="C302" s="161">
        <v>9.688</v>
      </c>
    </row>
    <row r="303" spans="2:3" ht="12.75">
      <c r="B303" s="160">
        <f>1+B103</f>
        <v>1.6564183528583953</v>
      </c>
      <c r="C303" s="161">
        <v>9.661999999999999</v>
      </c>
    </row>
    <row r="304" spans="2:3" ht="12.75">
      <c r="B304" s="160">
        <f aca="true" t="shared" si="3" ref="B304:B318">1+B104</f>
        <v>1.690554568533571</v>
      </c>
      <c r="C304" s="161">
        <v>9.61</v>
      </c>
    </row>
    <row r="305" spans="2:3" ht="12.75">
      <c r="B305" s="160">
        <f t="shared" si="3"/>
        <v>1.7124569949547777</v>
      </c>
      <c r="C305" s="161">
        <v>9.36</v>
      </c>
    </row>
    <row r="306" spans="2:3" ht="12.75">
      <c r="B306" s="160">
        <f t="shared" si="3"/>
        <v>1.7426468267625523</v>
      </c>
      <c r="C306" s="161">
        <v>9.36</v>
      </c>
    </row>
    <row r="307" spans="2:3" ht="12.75">
      <c r="B307" s="160">
        <f t="shared" si="3"/>
        <v>1.582164110458507</v>
      </c>
      <c r="C307" s="161">
        <v>9.7075</v>
      </c>
    </row>
    <row r="308" spans="2:3" ht="12.75">
      <c r="B308" s="160">
        <f t="shared" si="3"/>
        <v>1.6305073045648442</v>
      </c>
      <c r="C308" s="161">
        <v>9.536666666666667</v>
      </c>
    </row>
    <row r="309" spans="2:3" ht="12.75">
      <c r="B309" s="160">
        <f t="shared" si="3"/>
        <v>1.656553433679278</v>
      </c>
      <c r="C309" s="161">
        <v>9.3675</v>
      </c>
    </row>
    <row r="310" spans="2:3" ht="12.75">
      <c r="B310" s="160">
        <f t="shared" si="3"/>
        <v>1.409142222704304</v>
      </c>
      <c r="C310" s="161">
        <v>9.714</v>
      </c>
    </row>
    <row r="311" spans="2:3" ht="12.75">
      <c r="B311" s="160">
        <f t="shared" si="3"/>
        <v>1.4278875423991622</v>
      </c>
      <c r="C311" s="161">
        <v>9.87</v>
      </c>
    </row>
    <row r="312" spans="2:3" ht="12.75">
      <c r="B312" s="160">
        <f t="shared" si="3"/>
        <v>1.4529470764657617</v>
      </c>
      <c r="C312" s="161">
        <v>10</v>
      </c>
    </row>
    <row r="313" spans="2:3" ht="12.75">
      <c r="B313" s="160">
        <f t="shared" si="3"/>
        <v>1.4712977585088538</v>
      </c>
      <c r="C313" s="161">
        <v>10.065</v>
      </c>
    </row>
    <row r="314" spans="2:3" ht="12.75">
      <c r="B314" s="160">
        <f t="shared" si="3"/>
        <v>1.5003036746051066</v>
      </c>
      <c r="C314" s="161">
        <v>10.173333333333334</v>
      </c>
    </row>
    <row r="315" spans="2:3" ht="12.75">
      <c r="B315" s="160">
        <f t="shared" si="3"/>
        <v>1.5310854638092906</v>
      </c>
      <c r="C315" s="161">
        <v>10.065</v>
      </c>
    </row>
    <row r="316" spans="2:3" ht="12.75">
      <c r="B316" s="160">
        <f t="shared" si="3"/>
        <v>1.3604314056404974</v>
      </c>
      <c r="C316" s="161">
        <v>9.372</v>
      </c>
    </row>
    <row r="317" spans="2:3" ht="12.75">
      <c r="B317" s="160">
        <f t="shared" si="3"/>
        <v>1.4014737912459623</v>
      </c>
      <c r="C317" s="161">
        <v>9.675</v>
      </c>
    </row>
    <row r="318" spans="2:3" ht="12.75">
      <c r="B318" s="160">
        <f t="shared" si="3"/>
        <v>1.4440947302146014</v>
      </c>
      <c r="C318" s="161">
        <v>9.87</v>
      </c>
    </row>
    <row r="319" spans="2:3" ht="12.75">
      <c r="B319" s="160">
        <f>1+B119</f>
        <v>1.464615923017277</v>
      </c>
      <c r="C319" s="161">
        <v>10.052</v>
      </c>
    </row>
    <row r="320" spans="2:3" ht="12.75">
      <c r="B320" s="160">
        <f aca="true" t="shared" si="4" ref="B320:B357">1+B120</f>
        <v>1.486123711786945</v>
      </c>
      <c r="C320" s="161">
        <v>10.086666666666666</v>
      </c>
    </row>
    <row r="321" spans="2:3" ht="12.75">
      <c r="B321" s="160">
        <f t="shared" si="4"/>
        <v>1.5198652879727206</v>
      </c>
      <c r="C321" s="161">
        <v>10.13</v>
      </c>
    </row>
    <row r="322" spans="2:3" ht="12.75">
      <c r="B322" s="160">
        <f t="shared" si="4"/>
        <v>1.9959024521604078</v>
      </c>
      <c r="C322" s="161">
        <v>10.26</v>
      </c>
    </row>
    <row r="323" spans="2:3" ht="12.75">
      <c r="B323" s="160">
        <f t="shared" si="4"/>
        <v>1.0027494277292135</v>
      </c>
      <c r="C323" s="161">
        <v>10.26</v>
      </c>
    </row>
    <row r="324" spans="2:3" ht="12.75">
      <c r="B324" s="160">
        <f t="shared" si="4"/>
        <v>1.0095964023789747</v>
      </c>
      <c r="C324" s="161">
        <v>10.195</v>
      </c>
    </row>
    <row r="325" spans="2:3" ht="12.75">
      <c r="B325" s="160">
        <f t="shared" si="4"/>
        <v>1.026269871646491</v>
      </c>
      <c r="C325" s="161">
        <v>10.13</v>
      </c>
    </row>
    <row r="326" spans="2:3" ht="12.75">
      <c r="B326" s="160">
        <f t="shared" si="4"/>
        <v>1.033353629255089</v>
      </c>
      <c r="C326" s="161">
        <v>10.052</v>
      </c>
    </row>
    <row r="327" spans="2:3" ht="12.75">
      <c r="B327" s="160">
        <f t="shared" si="4"/>
        <v>1.045686077002756</v>
      </c>
      <c r="C327" s="161">
        <v>10</v>
      </c>
    </row>
    <row r="328" spans="2:3" ht="12.75">
      <c r="B328" s="160">
        <f t="shared" si="4"/>
        <v>1.0543681200410902</v>
      </c>
      <c r="C328" s="161">
        <v>9.948</v>
      </c>
    </row>
    <row r="329" spans="2:3" ht="12.75">
      <c r="B329" s="160">
        <f t="shared" si="4"/>
        <v>1.067845018449134</v>
      </c>
      <c r="C329" s="161">
        <v>9.896</v>
      </c>
    </row>
    <row r="330" spans="2:3" ht="12.75">
      <c r="B330" s="160">
        <f t="shared" si="4"/>
        <v>1.0765270614870133</v>
      </c>
      <c r="C330" s="161">
        <v>9.87</v>
      </c>
    </row>
    <row r="331" spans="2:3" ht="12.75">
      <c r="B331" s="160">
        <f t="shared" si="4"/>
        <v>1.9286633672122662</v>
      </c>
      <c r="C331" s="161">
        <v>9.881818181818183</v>
      </c>
    </row>
    <row r="332" spans="2:3" ht="12.75">
      <c r="B332" s="160">
        <f t="shared" si="4"/>
        <v>1.9483163555278225</v>
      </c>
      <c r="C332" s="161">
        <v>9.913333333333334</v>
      </c>
    </row>
    <row r="333" spans="2:3" ht="12.75">
      <c r="B333" s="160">
        <f t="shared" si="4"/>
        <v>1.9540188785990722</v>
      </c>
      <c r="C333" s="161">
        <v>10</v>
      </c>
    </row>
    <row r="334" spans="2:3" ht="12.75">
      <c r="B334" s="160">
        <f t="shared" si="4"/>
        <v>1.95766928330886</v>
      </c>
      <c r="C334" s="161">
        <v>10.07090909090909</v>
      </c>
    </row>
    <row r="335" spans="2:3" ht="12.75">
      <c r="B335" s="160">
        <f t="shared" si="4"/>
        <v>1.9718367994446453</v>
      </c>
      <c r="C335" s="161">
        <v>10.118181818181817</v>
      </c>
    </row>
    <row r="336" spans="2:3" ht="12.75">
      <c r="B336" s="160">
        <f t="shared" si="4"/>
        <v>1.9823341788046491</v>
      </c>
      <c r="C336" s="161">
        <v>10.18</v>
      </c>
    </row>
    <row r="337" spans="2:3" ht="12.75">
      <c r="B337" s="160">
        <f t="shared" si="4"/>
        <v>1.995120460403541</v>
      </c>
      <c r="C337" s="161">
        <v>10.26</v>
      </c>
    </row>
    <row r="338" spans="2:3" ht="12.75">
      <c r="B338" s="160">
        <f t="shared" si="4"/>
        <v>1.0006059325824026</v>
      </c>
      <c r="C338" s="161">
        <v>10.26</v>
      </c>
    </row>
    <row r="339" spans="2:3" ht="12.75">
      <c r="B339" s="160">
        <f t="shared" si="4"/>
        <v>1.0474297695245696</v>
      </c>
      <c r="C339" s="161">
        <v>10.028888888888888</v>
      </c>
    </row>
    <row r="340" spans="2:3" ht="12.75">
      <c r="B340" s="160">
        <f t="shared" si="4"/>
        <v>1.058380983653933</v>
      </c>
      <c r="C340" s="161">
        <v>9.896</v>
      </c>
    </row>
    <row r="341" spans="2:3" ht="12.75">
      <c r="B341" s="160">
        <f t="shared" si="4"/>
        <v>1.0645570726424012</v>
      </c>
      <c r="C341" s="161">
        <v>9.826666666666666</v>
      </c>
    </row>
    <row r="342" spans="2:3" ht="12.75">
      <c r="B342" s="160">
        <f t="shared" si="4"/>
        <v>1.076889520390523</v>
      </c>
      <c r="C342" s="161">
        <v>9.787272727272727</v>
      </c>
    </row>
    <row r="343" spans="2:3" ht="12.75">
      <c r="B343" s="160">
        <f t="shared" si="4"/>
        <v>1.0908202535679266</v>
      </c>
      <c r="C343" s="161">
        <v>9.635</v>
      </c>
    </row>
    <row r="344" spans="2:3" ht="12.75">
      <c r="B344" s="160">
        <f t="shared" si="4"/>
        <v>1.0976672282181426</v>
      </c>
      <c r="C344" s="161">
        <v>9.6</v>
      </c>
    </row>
    <row r="345" spans="2:3" ht="12.75">
      <c r="B345" s="160">
        <f t="shared" si="4"/>
        <v>1.9194901466016745</v>
      </c>
      <c r="C345" s="161">
        <v>9.74</v>
      </c>
    </row>
    <row r="346" spans="2:3" ht="12.75">
      <c r="B346" s="160">
        <f t="shared" si="4"/>
        <v>1.9295534241773566</v>
      </c>
      <c r="C346" s="161">
        <v>9.79</v>
      </c>
    </row>
    <row r="347" spans="2:3" ht="12.75">
      <c r="B347" s="160">
        <f t="shared" si="4"/>
        <v>1.9418858710064342</v>
      </c>
      <c r="C347" s="161">
        <v>9.797142857142857</v>
      </c>
    </row>
    <row r="348" spans="2:3" ht="12.75">
      <c r="B348" s="160">
        <f t="shared" si="4"/>
        <v>1.9507849658557461</v>
      </c>
      <c r="C348" s="161">
        <v>10.132</v>
      </c>
    </row>
    <row r="349" spans="2:3" ht="12.75">
      <c r="B349" s="160">
        <f t="shared" si="4"/>
        <v>1.9649524810729417</v>
      </c>
      <c r="C349" s="161">
        <v>10.35814293026793</v>
      </c>
    </row>
    <row r="350" spans="2:3" ht="12.75">
      <c r="B350" s="160">
        <f t="shared" si="4"/>
        <v>1.9731609581940575</v>
      </c>
      <c r="C350" s="161">
        <v>10.407214395401896</v>
      </c>
    </row>
    <row r="351" spans="2:3" ht="12.75">
      <c r="B351" s="160">
        <f t="shared" si="4"/>
        <v>1.9868746404795274</v>
      </c>
      <c r="C351" s="161">
        <v>10.45628586053586</v>
      </c>
    </row>
    <row r="352" spans="2:3" ht="12.75">
      <c r="B352" s="160">
        <f t="shared" si="4"/>
        <v>1.9960105173681768</v>
      </c>
      <c r="C352" s="161">
        <v>10.45628586053586</v>
      </c>
    </row>
    <row r="353" spans="2:3" ht="12.75">
      <c r="B353" s="160">
        <f t="shared" si="4"/>
        <v>1.0033113258691628</v>
      </c>
      <c r="C353" s="161">
        <v>10.45628586053586</v>
      </c>
    </row>
    <row r="354" spans="2:3" ht="12.75">
      <c r="B354" s="160">
        <f t="shared" si="4"/>
        <v>1.0113027520978903</v>
      </c>
      <c r="C354" s="161">
        <v>10.45628586053586</v>
      </c>
    </row>
    <row r="355" spans="2:3" ht="12.75">
      <c r="B355" s="160">
        <f t="shared" si="4"/>
        <v>1.0170250081546328</v>
      </c>
      <c r="C355" s="161">
        <v>10.407214395401896</v>
      </c>
    </row>
    <row r="356" spans="2:3" ht="12.75">
      <c r="B356" s="160">
        <f t="shared" si="4"/>
        <v>1.0247796514249785</v>
      </c>
      <c r="C356" s="161">
        <v>10.407214395401896</v>
      </c>
    </row>
    <row r="357" spans="2:3" ht="12.75">
      <c r="B357" s="160">
        <f t="shared" si="4"/>
        <v>1.0346061451227797</v>
      </c>
      <c r="C357" s="161">
        <v>10.35814293026793</v>
      </c>
    </row>
    <row r="358" spans="2:3" ht="12.75">
      <c r="B358" s="160">
        <f>1+B158</f>
        <v>1.0439590738228617</v>
      </c>
      <c r="C358" s="161">
        <v>10.26</v>
      </c>
    </row>
    <row r="359" spans="2:3" ht="12.75">
      <c r="B359" s="160">
        <f aca="true" t="shared" si="5" ref="B359:B396">1+B159</f>
        <v>1.0512796143898413</v>
      </c>
      <c r="C359" s="161">
        <v>10.173333333333334</v>
      </c>
    </row>
    <row r="360" spans="2:3" ht="12.75">
      <c r="B360" s="160">
        <f t="shared" si="5"/>
        <v>1.8207589226553864</v>
      </c>
      <c r="C360" s="161">
        <v>9.39</v>
      </c>
    </row>
    <row r="361" spans="2:3" ht="12.75">
      <c r="B361" s="160">
        <f t="shared" si="5"/>
        <v>1.8317101358661603</v>
      </c>
      <c r="C361" s="161">
        <v>9.43375</v>
      </c>
    </row>
    <row r="362" spans="2:3" ht="12.75">
      <c r="B362" s="160">
        <f t="shared" si="5"/>
        <v>1.8467853197034856</v>
      </c>
      <c r="C362" s="161">
        <v>9.39</v>
      </c>
    </row>
    <row r="363" spans="2:3" ht="12.75">
      <c r="B363" s="160">
        <f t="shared" si="5"/>
        <v>1.8655109082510535</v>
      </c>
      <c r="C363" s="161">
        <v>9.506666666666668</v>
      </c>
    </row>
    <row r="364" spans="2:3" ht="12.75">
      <c r="B364" s="160">
        <f t="shared" si="5"/>
        <v>1.872594666778241</v>
      </c>
      <c r="C364" s="161">
        <v>9.545555555555556</v>
      </c>
    </row>
    <row r="365" spans="2:3" ht="12.75">
      <c r="B365" s="160">
        <f t="shared" si="5"/>
        <v>1.8814937607089632</v>
      </c>
      <c r="C365" s="161">
        <v>9.584444444444445</v>
      </c>
    </row>
    <row r="366" spans="2:3" ht="12.75">
      <c r="B366" s="160">
        <f t="shared" si="5"/>
        <v>1.8908664205564492</v>
      </c>
      <c r="C366" s="161">
        <v>9.623333333333333</v>
      </c>
    </row>
    <row r="367" spans="2:3" ht="12.75">
      <c r="B367" s="160">
        <f t="shared" si="5"/>
        <v>1.8997655144867167</v>
      </c>
      <c r="C367" s="161">
        <v>9.64</v>
      </c>
    </row>
    <row r="368" spans="2:3" ht="12.75">
      <c r="B368" s="160">
        <f t="shared" si="5"/>
        <v>1.9077569407154442</v>
      </c>
      <c r="C368" s="161">
        <v>9.64</v>
      </c>
    </row>
    <row r="369" spans="2:3" ht="12.75">
      <c r="B369" s="160">
        <f t="shared" si="5"/>
        <v>1.9180372691830598</v>
      </c>
      <c r="C369" s="161">
        <v>9.662222222222223</v>
      </c>
    </row>
    <row r="370" spans="2:3" ht="12.75">
      <c r="B370" s="160">
        <f t="shared" si="5"/>
        <v>1.9278637628813158</v>
      </c>
      <c r="C370" s="161">
        <v>9.74</v>
      </c>
    </row>
    <row r="371" spans="2:3" ht="12.75">
      <c r="B371" s="160">
        <f t="shared" si="5"/>
        <v>1.9381440913489314</v>
      </c>
      <c r="C371" s="161">
        <v>9.806666666666667</v>
      </c>
    </row>
    <row r="372" spans="2:3" ht="12.75">
      <c r="B372" s="160">
        <f t="shared" si="5"/>
        <v>1.7183202191299642</v>
      </c>
      <c r="C372" s="161">
        <v>9.24685706973207</v>
      </c>
    </row>
    <row r="373" spans="2:3" ht="12.75">
      <c r="B373" s="160">
        <f t="shared" si="5"/>
        <v>1.852142074132189</v>
      </c>
      <c r="C373" s="161">
        <v>9.3225</v>
      </c>
    </row>
    <row r="374" spans="2:3" ht="12.75">
      <c r="B374" s="160">
        <f t="shared" si="5"/>
        <v>1.7078571407673735</v>
      </c>
      <c r="C374" s="161">
        <v>9.197785604598106</v>
      </c>
    </row>
    <row r="375" spans="2:3" ht="12.75">
      <c r="B375" s="160">
        <f t="shared" si="5"/>
        <v>1.6981760541611948</v>
      </c>
      <c r="C375" s="161">
        <v>9.33</v>
      </c>
    </row>
    <row r="376" spans="2:3" ht="12.75">
      <c r="B376" s="160">
        <f t="shared" si="5"/>
        <v>1.5355270688382916</v>
      </c>
      <c r="C376" s="161">
        <v>9.9</v>
      </c>
    </row>
    <row r="377" spans="2:3" ht="12.75">
      <c r="B377" s="160">
        <f t="shared" si="5"/>
        <v>1.5455706143475254</v>
      </c>
      <c r="C377" s="161">
        <v>9.91</v>
      </c>
    </row>
    <row r="378" spans="2:3" ht="12.75">
      <c r="B378" s="160">
        <f t="shared" si="5"/>
        <v>1.5501286867588533</v>
      </c>
      <c r="C378" s="161">
        <v>9.88</v>
      </c>
    </row>
    <row r="379" spans="2:3" ht="12.75">
      <c r="B379" s="160">
        <f t="shared" si="5"/>
        <v>1.5599551804571092</v>
      </c>
      <c r="C379" s="161">
        <v>9.83</v>
      </c>
    </row>
    <row r="380" spans="2:3" ht="12.75">
      <c r="B380" s="160">
        <f t="shared" si="5"/>
        <v>1.5722876282052312</v>
      </c>
      <c r="C380" s="161">
        <v>9.65</v>
      </c>
    </row>
    <row r="381" spans="2:3" ht="12.75">
      <c r="B381" s="160">
        <f t="shared" si="5"/>
        <v>1.5875798638535343</v>
      </c>
      <c r="C381" s="161">
        <v>9.62</v>
      </c>
    </row>
    <row r="382" spans="2:3" ht="12.75">
      <c r="B382" s="160">
        <f t="shared" si="5"/>
        <v>1.595808072122054</v>
      </c>
      <c r="C382" s="161">
        <v>9.59</v>
      </c>
    </row>
    <row r="383" spans="2:3" ht="12.75">
      <c r="B383" s="160">
        <f t="shared" si="5"/>
        <v>1.2693705363308254</v>
      </c>
      <c r="C383" s="161">
        <v>9.34</v>
      </c>
    </row>
    <row r="384" spans="2:3" ht="12.75">
      <c r="B384" s="160">
        <f t="shared" si="5"/>
        <v>1.2839918863178355</v>
      </c>
      <c r="C384" s="161">
        <v>9.3</v>
      </c>
    </row>
    <row r="385" spans="2:3" ht="12.75">
      <c r="B385" s="160">
        <f t="shared" si="5"/>
        <v>1.3125242374158006</v>
      </c>
      <c r="C385" s="161">
        <v>9.43</v>
      </c>
    </row>
    <row r="386" spans="2:3" ht="12.75">
      <c r="B386" s="160">
        <f t="shared" si="5"/>
        <v>1.349067745890352</v>
      </c>
      <c r="C386" s="161">
        <v>9.47</v>
      </c>
    </row>
    <row r="387" spans="2:3" ht="12.75">
      <c r="B387" s="160">
        <f t="shared" si="5"/>
        <v>1.214010064361446</v>
      </c>
      <c r="C387" s="161">
        <v>9.38</v>
      </c>
    </row>
    <row r="388" spans="2:3" ht="12.75">
      <c r="B388" s="160">
        <f t="shared" si="5"/>
        <v>1.2747646344814711</v>
      </c>
      <c r="C388" s="161">
        <v>9.37</v>
      </c>
    </row>
    <row r="389" spans="2:3" ht="12.75">
      <c r="B389" s="160">
        <f t="shared" si="5"/>
        <v>1.3295798967333212</v>
      </c>
      <c r="C389" s="161">
        <v>9.37</v>
      </c>
    </row>
    <row r="390" spans="2:3" ht="12.75">
      <c r="B390" s="160">
        <f t="shared" si="5"/>
        <v>1.3878087816556217</v>
      </c>
      <c r="C390" s="161">
        <v>9.4</v>
      </c>
    </row>
    <row r="391" spans="2:3" ht="12.75">
      <c r="B391" s="160">
        <f t="shared" si="5"/>
        <v>1.4396445248598866</v>
      </c>
      <c r="C391" s="161">
        <v>9.52</v>
      </c>
    </row>
    <row r="392" spans="2:3" ht="12.75">
      <c r="B392" s="160">
        <f t="shared" si="5"/>
        <v>1.4515231387572385</v>
      </c>
      <c r="C392" s="161">
        <v>9.61</v>
      </c>
    </row>
    <row r="393" spans="2:3" ht="12.75">
      <c r="B393" s="160">
        <f t="shared" si="5"/>
        <v>1.4606590156463426</v>
      </c>
      <c r="C393" s="161">
        <v>9.62</v>
      </c>
    </row>
    <row r="394" spans="2:3" ht="12.75">
      <c r="B394" s="160">
        <f t="shared" si="5"/>
        <v>1.4707025611551217</v>
      </c>
      <c r="C394" s="161">
        <v>9.67</v>
      </c>
    </row>
    <row r="395" spans="2:3" ht="12.75">
      <c r="B395" s="160">
        <f t="shared" si="5"/>
        <v>1.4862315788436717</v>
      </c>
      <c r="C395" s="161">
        <v>9.82</v>
      </c>
    </row>
    <row r="396" spans="2:3" ht="12.75">
      <c r="B396" s="160">
        <f t="shared" si="5"/>
        <v>1.220003403454939</v>
      </c>
      <c r="C396" s="161">
        <v>9.47</v>
      </c>
    </row>
    <row r="397" spans="2:3" ht="12.75">
      <c r="B397" s="160">
        <f>1+B197</f>
        <v>1.2939980890241713</v>
      </c>
      <c r="C397" s="161">
        <v>9.43</v>
      </c>
    </row>
    <row r="398" spans="2:3" ht="12.75">
      <c r="B398" s="160">
        <f aca="true" t="shared" si="6" ref="B398:B403">1+B198</f>
        <v>1.389914933080945</v>
      </c>
      <c r="C398" s="161">
        <v>9.41</v>
      </c>
    </row>
    <row r="399" spans="2:3" ht="12.75">
      <c r="B399" s="160">
        <f t="shared" si="6"/>
        <v>1.1164575920724928</v>
      </c>
      <c r="C399" s="161">
        <v>9.58</v>
      </c>
    </row>
    <row r="400" spans="2:3" ht="12.75">
      <c r="B400" s="160">
        <f t="shared" si="6"/>
        <v>1.2564555369817754</v>
      </c>
      <c r="C400" s="161">
        <v>9.52</v>
      </c>
    </row>
    <row r="401" spans="2:3" ht="12.75">
      <c r="B401" s="160">
        <f t="shared" si="6"/>
        <v>1.3439271209590515</v>
      </c>
      <c r="C401" s="161">
        <v>9.4</v>
      </c>
    </row>
    <row r="402" ht="12.75">
      <c r="B402" s="160"/>
    </row>
    <row r="403" ht="12.75">
      <c r="B403" s="16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82"/>
  <sheetViews>
    <sheetView workbookViewId="0" topLeftCell="B1">
      <selection activeCell="T145" sqref="T145"/>
    </sheetView>
  </sheetViews>
  <sheetFormatPr defaultColWidth="9.140625" defaultRowHeight="12.75"/>
  <cols>
    <col min="1" max="1" width="6.57421875" style="1" customWidth="1"/>
    <col min="2" max="2" width="19.140625" style="1" customWidth="1"/>
    <col min="3" max="3" width="26.00390625" style="1" customWidth="1"/>
    <col min="4" max="4" width="34.8515625" style="1" customWidth="1"/>
    <col min="5" max="5" width="16.140625" style="12" customWidth="1"/>
    <col min="6" max="6" width="19.28125" style="12" customWidth="1"/>
    <col min="7" max="7" width="19.28125" style="0" customWidth="1"/>
    <col min="8" max="8" width="28.00390625" style="0" customWidth="1"/>
    <col min="11" max="11" width="32.00390625" style="0" customWidth="1"/>
    <col min="12" max="12" width="9.00390625" style="1" customWidth="1"/>
    <col min="14" max="15" width="13.57421875" style="1" customWidth="1"/>
    <col min="16" max="17" width="12.00390625" style="1" customWidth="1"/>
    <col min="18" max="18" width="22.7109375" style="30" customWidth="1"/>
    <col min="19" max="19" width="22.8515625" style="30" customWidth="1"/>
    <col min="20" max="20" width="12.28125" style="12" customWidth="1"/>
    <col min="21" max="21" width="13.00390625" style="13" customWidth="1"/>
    <col min="22" max="22" width="22.7109375" style="13" customWidth="1"/>
    <col min="23" max="23" width="22.8515625" style="87" customWidth="1"/>
    <col min="24" max="24" width="12.421875" style="1" customWidth="1"/>
  </cols>
  <sheetData>
    <row r="1" spans="2:27" ht="13.5" thickBot="1">
      <c r="B1" s="4">
        <v>9.39</v>
      </c>
      <c r="C1" s="4">
        <v>9.74</v>
      </c>
      <c r="D1" s="4">
        <v>9.94</v>
      </c>
      <c r="E1" s="126">
        <v>10.26</v>
      </c>
      <c r="W1" s="85"/>
      <c r="Z1" s="4">
        <v>9.61</v>
      </c>
      <c r="AA1" s="4">
        <v>9.3</v>
      </c>
    </row>
    <row r="2" spans="3:23" ht="12.75">
      <c r="C2" s="138" t="s">
        <v>6</v>
      </c>
      <c r="D2" s="138"/>
      <c r="E2" s="138"/>
      <c r="F2" s="138"/>
      <c r="G2" s="138"/>
      <c r="H2" s="138"/>
      <c r="W2" s="85"/>
    </row>
    <row r="3" spans="3:23" ht="23.25">
      <c r="C3" s="138"/>
      <c r="D3" s="138"/>
      <c r="E3" s="138"/>
      <c r="F3" s="138"/>
      <c r="G3" s="138"/>
      <c r="H3" s="138"/>
      <c r="R3" s="72" t="s">
        <v>77</v>
      </c>
      <c r="S3" s="118" t="s">
        <v>78</v>
      </c>
      <c r="W3" s="85"/>
    </row>
    <row r="4" spans="18:23" ht="22.5" customHeight="1" thickBot="1">
      <c r="R4" s="72" t="s">
        <v>79</v>
      </c>
      <c r="S4" s="118" t="s">
        <v>80</v>
      </c>
      <c r="W4" s="85"/>
    </row>
    <row r="5" spans="2:23" ht="23.25" customHeight="1" thickBot="1">
      <c r="B5" s="139" t="s">
        <v>7</v>
      </c>
      <c r="C5" s="139"/>
      <c r="D5" s="139"/>
      <c r="F5" s="104" t="s">
        <v>60</v>
      </c>
      <c r="G5" s="3" t="s">
        <v>14</v>
      </c>
      <c r="R5" s="72" t="s">
        <v>81</v>
      </c>
      <c r="S5" s="118" t="s">
        <v>82</v>
      </c>
      <c r="W5" s="85"/>
    </row>
    <row r="6" spans="2:23" ht="28.5" customHeight="1" thickBot="1">
      <c r="B6" s="3" t="s">
        <v>8</v>
      </c>
      <c r="C6" s="140" t="s">
        <v>18</v>
      </c>
      <c r="D6" s="140"/>
      <c r="F6" s="104"/>
      <c r="G6" s="3"/>
      <c r="I6" s="121" t="s">
        <v>68</v>
      </c>
      <c r="J6" s="121"/>
      <c r="K6" s="122" t="s">
        <v>69</v>
      </c>
      <c r="L6" s="122"/>
      <c r="R6" s="73"/>
      <c r="S6" s="1"/>
      <c r="W6" s="85"/>
    </row>
    <row r="7" spans="2:23" ht="13.5" thickBot="1">
      <c r="B7" s="3" t="s">
        <v>9</v>
      </c>
      <c r="C7" s="4" t="s">
        <v>10</v>
      </c>
      <c r="D7" s="4"/>
      <c r="F7" s="104" t="s">
        <v>37</v>
      </c>
      <c r="G7" s="4">
        <v>9.39</v>
      </c>
      <c r="I7" s="121"/>
      <c r="J7" s="121"/>
      <c r="K7" s="21"/>
      <c r="L7" s="21"/>
      <c r="M7" s="70"/>
      <c r="W7" s="85"/>
    </row>
    <row r="8" spans="2:23" ht="15" thickBot="1">
      <c r="B8" s="139" t="s">
        <v>11</v>
      </c>
      <c r="C8" s="5" t="s">
        <v>12</v>
      </c>
      <c r="D8" s="4" t="s">
        <v>19</v>
      </c>
      <c r="F8" s="104" t="s">
        <v>38</v>
      </c>
      <c r="G8" s="4">
        <v>9.74</v>
      </c>
      <c r="K8" t="s">
        <v>70</v>
      </c>
      <c r="L8" s="1">
        <v>110</v>
      </c>
      <c r="W8" s="85"/>
    </row>
    <row r="9" spans="2:23" ht="13.5" thickBot="1">
      <c r="B9" s="139"/>
      <c r="C9" s="5" t="s">
        <v>13</v>
      </c>
      <c r="D9" s="4" t="s">
        <v>20</v>
      </c>
      <c r="F9" s="104" t="s">
        <v>58</v>
      </c>
      <c r="G9" s="4">
        <v>9.94</v>
      </c>
      <c r="K9" t="s">
        <v>71</v>
      </c>
      <c r="L9" s="1">
        <v>800</v>
      </c>
      <c r="W9" s="85"/>
    </row>
    <row r="10" spans="2:23" ht="13.5" thickBot="1">
      <c r="B10" s="141" t="s">
        <v>14</v>
      </c>
      <c r="C10" s="6" t="s">
        <v>15</v>
      </c>
      <c r="D10" s="4">
        <v>9.2</v>
      </c>
      <c r="F10" s="104" t="s">
        <v>59</v>
      </c>
      <c r="G10" s="4">
        <v>10.26</v>
      </c>
      <c r="K10" t="s">
        <v>72</v>
      </c>
      <c r="L10" s="1">
        <v>32</v>
      </c>
      <c r="W10" s="85"/>
    </row>
    <row r="11" spans="2:23" ht="13.5" thickBot="1">
      <c r="B11" s="142"/>
      <c r="C11" s="6" t="s">
        <v>16</v>
      </c>
      <c r="D11" s="4">
        <v>10.1</v>
      </c>
      <c r="F11" s="104" t="s">
        <v>61</v>
      </c>
      <c r="G11" s="4">
        <v>9.61</v>
      </c>
      <c r="K11" t="s">
        <v>73</v>
      </c>
      <c r="L11" s="1" t="s">
        <v>74</v>
      </c>
      <c r="W11" s="85"/>
    </row>
    <row r="12" spans="2:23" ht="13.5" thickBot="1">
      <c r="B12" s="3" t="s">
        <v>17</v>
      </c>
      <c r="C12" s="143">
        <v>0.506793154193487</v>
      </c>
      <c r="D12" s="144"/>
      <c r="F12" s="104" t="s">
        <v>62</v>
      </c>
      <c r="G12" s="4">
        <v>9.3</v>
      </c>
      <c r="I12" s="121" t="s">
        <v>76</v>
      </c>
      <c r="J12" s="121"/>
      <c r="K12" s="123" t="s">
        <v>75</v>
      </c>
      <c r="L12" s="123"/>
      <c r="W12" s="85"/>
    </row>
    <row r="13" spans="2:23" ht="26.25" thickBot="1">
      <c r="B13" s="7" t="s">
        <v>21</v>
      </c>
      <c r="C13" s="143">
        <v>2452815.4857</v>
      </c>
      <c r="D13" s="144"/>
      <c r="W13" s="85"/>
    </row>
    <row r="15" spans="1:24" ht="12.75" customHeight="1">
      <c r="A15" s="137" t="s">
        <v>22</v>
      </c>
      <c r="B15" s="137" t="s">
        <v>1</v>
      </c>
      <c r="C15" s="136" t="s">
        <v>23</v>
      </c>
      <c r="D15" s="136" t="s">
        <v>24</v>
      </c>
      <c r="E15" s="134" t="s">
        <v>25</v>
      </c>
      <c r="F15" s="134" t="s">
        <v>26</v>
      </c>
      <c r="G15" s="136" t="s">
        <v>39</v>
      </c>
      <c r="H15" s="135" t="s">
        <v>40</v>
      </c>
      <c r="I15" s="136" t="s">
        <v>27</v>
      </c>
      <c r="J15" s="136"/>
      <c r="K15" s="136"/>
      <c r="L15" s="136"/>
      <c r="M15" s="136"/>
      <c r="N15" s="136" t="s">
        <v>4</v>
      </c>
      <c r="O15" s="136" t="s">
        <v>63</v>
      </c>
      <c r="P15" s="136" t="s">
        <v>28</v>
      </c>
      <c r="Q15" s="9"/>
      <c r="R15" s="136" t="s">
        <v>29</v>
      </c>
      <c r="S15" s="136"/>
      <c r="T15" s="134" t="s">
        <v>96</v>
      </c>
      <c r="U15" s="125" t="s">
        <v>97</v>
      </c>
      <c r="V15" s="125" t="s">
        <v>30</v>
      </c>
      <c r="W15" s="148" t="s">
        <v>85</v>
      </c>
      <c r="X15" s="148" t="s">
        <v>89</v>
      </c>
    </row>
    <row r="16" spans="1:24" ht="25.5">
      <c r="A16" s="137"/>
      <c r="B16" s="137"/>
      <c r="C16" s="136"/>
      <c r="D16" s="136"/>
      <c r="E16" s="134"/>
      <c r="F16" s="134"/>
      <c r="G16" s="136"/>
      <c r="H16" s="135"/>
      <c r="I16" s="9" t="s">
        <v>31</v>
      </c>
      <c r="J16" s="9" t="s">
        <v>32</v>
      </c>
      <c r="K16" s="9" t="s">
        <v>33</v>
      </c>
      <c r="L16" s="9" t="s">
        <v>32</v>
      </c>
      <c r="M16" s="9" t="s">
        <v>34</v>
      </c>
      <c r="N16" s="136"/>
      <c r="O16" s="136"/>
      <c r="P16" s="137"/>
      <c r="Q16" s="77"/>
      <c r="R16" s="45" t="s">
        <v>35</v>
      </c>
      <c r="S16" s="45" t="s">
        <v>36</v>
      </c>
      <c r="T16" s="124"/>
      <c r="U16" s="125"/>
      <c r="V16" s="147"/>
      <c r="W16" s="149"/>
      <c r="X16" s="149"/>
    </row>
    <row r="17" spans="1:24" ht="18.75" customHeight="1">
      <c r="A17" s="77"/>
      <c r="B17" s="77"/>
      <c r="C17" s="9"/>
      <c r="D17" s="9"/>
      <c r="E17" s="78"/>
      <c r="F17" s="78"/>
      <c r="G17" s="9"/>
      <c r="H17" s="79"/>
      <c r="I17" s="9"/>
      <c r="J17" s="9"/>
      <c r="K17" s="9"/>
      <c r="L17" s="9"/>
      <c r="M17" s="9"/>
      <c r="N17" s="9"/>
      <c r="O17" s="9"/>
      <c r="P17" s="77"/>
      <c r="Q17" s="77"/>
      <c r="R17" s="45"/>
      <c r="S17" s="45"/>
      <c r="T17" s="107"/>
      <c r="U17" s="80">
        <f>AVERAGE(T18:T363)</f>
        <v>0.04907146513396507</v>
      </c>
      <c r="V17" s="76"/>
      <c r="W17" s="84"/>
      <c r="X17" s="84"/>
    </row>
    <row r="18" spans="1:24" s="54" customFormat="1" ht="12.75">
      <c r="A18" s="59">
        <v>1</v>
      </c>
      <c r="B18" s="55">
        <v>38199</v>
      </c>
      <c r="C18" s="56">
        <v>0.05625</v>
      </c>
      <c r="D18" s="57">
        <v>38198.88958333333</v>
      </c>
      <c r="E18" s="58">
        <v>2453217.38958</v>
      </c>
      <c r="F18" s="58">
        <f>(E18-$C$13)/$C$12-INT((E18-$C$13)/$C$12)</f>
        <v>0.03336415367755308</v>
      </c>
      <c r="G18" s="58"/>
      <c r="H18" s="58"/>
      <c r="I18" s="59" t="s">
        <v>58</v>
      </c>
      <c r="J18" s="59">
        <v>1</v>
      </c>
      <c r="K18" s="59"/>
      <c r="L18" s="59">
        <v>2</v>
      </c>
      <c r="M18" s="59" t="s">
        <v>59</v>
      </c>
      <c r="N18" s="59">
        <v>2</v>
      </c>
      <c r="O18" s="59" t="s">
        <v>64</v>
      </c>
      <c r="P18" s="59">
        <f>J18+L18</f>
        <v>3</v>
      </c>
      <c r="Q18" s="59"/>
      <c r="R18" s="60">
        <f>D1</f>
        <v>9.94</v>
      </c>
      <c r="S18" s="60">
        <f>E1</f>
        <v>10.26</v>
      </c>
      <c r="T18" s="58">
        <f>(S18-R18)/P18</f>
        <v>0.10666666666666676</v>
      </c>
      <c r="U18" s="60"/>
      <c r="V18" s="60">
        <f>(S18-R18)/P18*J18+R18</f>
        <v>10.046666666666667</v>
      </c>
      <c r="W18" s="86" t="s">
        <v>86</v>
      </c>
      <c r="X18" s="2">
        <v>32</v>
      </c>
    </row>
    <row r="19" spans="1:24" ht="12.75">
      <c r="A19" s="1">
        <v>2</v>
      </c>
      <c r="B19" s="10">
        <v>38199</v>
      </c>
      <c r="C19" s="14">
        <v>0.06458333333333334</v>
      </c>
      <c r="D19" s="11">
        <v>38198.89791666667</v>
      </c>
      <c r="E19" s="12">
        <v>2453217.39792</v>
      </c>
      <c r="F19" s="90">
        <f aca="true" t="shared" si="0" ref="F19:F57">(E19-$C$13)/$C$12-INT((E19-$C$13)/$C$12)</f>
        <v>0.04982057113352312</v>
      </c>
      <c r="G19" s="12"/>
      <c r="H19" s="12"/>
      <c r="I19" s="1"/>
      <c r="J19" s="1"/>
      <c r="K19" s="1"/>
      <c r="L19" s="1">
        <v>0</v>
      </c>
      <c r="M19" s="1" t="s">
        <v>58</v>
      </c>
      <c r="N19" s="1">
        <v>3</v>
      </c>
      <c r="O19" s="1" t="s">
        <v>5</v>
      </c>
      <c r="R19" s="13"/>
      <c r="S19" s="13">
        <v>9.94</v>
      </c>
      <c r="U19" s="88"/>
      <c r="V19" s="88">
        <v>9.94</v>
      </c>
      <c r="W19" s="86" t="s">
        <v>86</v>
      </c>
      <c r="X19" s="2">
        <v>32</v>
      </c>
    </row>
    <row r="20" spans="1:24" ht="12.75">
      <c r="A20" s="1">
        <v>3</v>
      </c>
      <c r="B20" s="10">
        <v>38199</v>
      </c>
      <c r="C20" s="14">
        <v>0.07083333333333333</v>
      </c>
      <c r="D20" s="11">
        <v>38198.90416666667</v>
      </c>
      <c r="E20" s="12">
        <v>2453217.4042</v>
      </c>
      <c r="F20" s="90">
        <f t="shared" si="0"/>
        <v>0.062212215080649</v>
      </c>
      <c r="G20" s="12"/>
      <c r="H20" s="12"/>
      <c r="I20" s="1"/>
      <c r="J20" s="1"/>
      <c r="K20" s="1"/>
      <c r="L20" s="1">
        <v>0</v>
      </c>
      <c r="M20" s="1" t="s">
        <v>38</v>
      </c>
      <c r="N20" s="1">
        <v>3</v>
      </c>
      <c r="O20" s="1" t="s">
        <v>5</v>
      </c>
      <c r="R20" s="13"/>
      <c r="S20" s="13">
        <f>C1</f>
        <v>9.74</v>
      </c>
      <c r="U20" s="88"/>
      <c r="V20" s="88">
        <v>9.74</v>
      </c>
      <c r="W20" s="86" t="s">
        <v>86</v>
      </c>
      <c r="X20" s="2">
        <v>32</v>
      </c>
    </row>
    <row r="21" spans="1:24" ht="12.75">
      <c r="A21" s="1">
        <v>4</v>
      </c>
      <c r="B21" s="10">
        <v>38199</v>
      </c>
      <c r="C21" s="14">
        <v>0.075</v>
      </c>
      <c r="D21" s="11">
        <v>38198.90833333333</v>
      </c>
      <c r="E21" s="12">
        <v>2453217.4083</v>
      </c>
      <c r="F21" s="90">
        <f t="shared" si="0"/>
        <v>0.07030229980364311</v>
      </c>
      <c r="G21" s="12"/>
      <c r="H21" s="12"/>
      <c r="I21" s="1" t="s">
        <v>61</v>
      </c>
      <c r="J21" s="1">
        <v>4</v>
      </c>
      <c r="K21" s="1"/>
      <c r="L21" s="1">
        <v>1</v>
      </c>
      <c r="M21" s="1" t="s">
        <v>38</v>
      </c>
      <c r="N21" s="1">
        <v>3</v>
      </c>
      <c r="O21" s="1" t="s">
        <v>5</v>
      </c>
      <c r="P21" s="1">
        <f aca="true" t="shared" si="1" ref="P21:P84">J21+L21</f>
        <v>5</v>
      </c>
      <c r="R21" s="13">
        <f>Z1</f>
        <v>9.61</v>
      </c>
      <c r="S21" s="13">
        <f>C1</f>
        <v>9.74</v>
      </c>
      <c r="T21" s="12">
        <f aca="true" t="shared" si="2" ref="T21:T81">(S21-R21)/P21</f>
        <v>0.026000000000000155</v>
      </c>
      <c r="U21" s="88"/>
      <c r="V21" s="88">
        <f aca="true" t="shared" si="3" ref="V21:V28">(S21-R21)/P21*J21+R21</f>
        <v>9.714</v>
      </c>
      <c r="W21" s="86" t="s">
        <v>86</v>
      </c>
      <c r="X21" s="2">
        <v>32</v>
      </c>
    </row>
    <row r="22" spans="1:24" ht="12.75">
      <c r="A22" s="1">
        <v>5</v>
      </c>
      <c r="B22" s="10">
        <v>38199</v>
      </c>
      <c r="C22" s="14">
        <v>0.08125</v>
      </c>
      <c r="D22" s="11">
        <v>38198.91458333333</v>
      </c>
      <c r="E22" s="12">
        <v>2453217.4146</v>
      </c>
      <c r="F22" s="90">
        <f t="shared" si="0"/>
        <v>0.0827334069645076</v>
      </c>
      <c r="G22" s="12"/>
      <c r="H22" s="12"/>
      <c r="I22" s="1" t="s">
        <v>61</v>
      </c>
      <c r="J22" s="1">
        <v>4</v>
      </c>
      <c r="K22" s="1"/>
      <c r="L22" s="1">
        <v>2</v>
      </c>
      <c r="M22" s="1" t="s">
        <v>38</v>
      </c>
      <c r="N22" s="1">
        <v>3.5</v>
      </c>
      <c r="O22" s="1" t="s">
        <v>5</v>
      </c>
      <c r="P22" s="1">
        <f t="shared" si="1"/>
        <v>6</v>
      </c>
      <c r="R22" s="13">
        <f>Z1</f>
        <v>9.61</v>
      </c>
      <c r="S22" s="13">
        <f>C1</f>
        <v>9.74</v>
      </c>
      <c r="T22" s="12">
        <f t="shared" si="2"/>
        <v>0.021666666666666796</v>
      </c>
      <c r="U22" s="88"/>
      <c r="V22" s="88">
        <f t="shared" si="3"/>
        <v>9.696666666666667</v>
      </c>
      <c r="W22" s="86" t="s">
        <v>86</v>
      </c>
      <c r="X22" s="2">
        <v>32</v>
      </c>
    </row>
    <row r="23" spans="1:24" ht="12.75">
      <c r="A23" s="1">
        <v>6</v>
      </c>
      <c r="B23" s="10">
        <v>38199</v>
      </c>
      <c r="C23" s="14">
        <v>0.084375</v>
      </c>
      <c r="D23" s="11">
        <v>38198.91805555556</v>
      </c>
      <c r="E23" s="12">
        <v>2453217.4177</v>
      </c>
      <c r="F23" s="90">
        <f t="shared" si="0"/>
        <v>0.0888503015914921</v>
      </c>
      <c r="G23" s="12"/>
      <c r="H23" s="12"/>
      <c r="I23" s="1" t="s">
        <v>61</v>
      </c>
      <c r="J23" s="1">
        <v>3</v>
      </c>
      <c r="K23" s="1"/>
      <c r="L23" s="1">
        <v>3</v>
      </c>
      <c r="M23" s="1" t="s">
        <v>38</v>
      </c>
      <c r="N23" s="1">
        <v>4</v>
      </c>
      <c r="O23" s="1" t="s">
        <v>5</v>
      </c>
      <c r="P23" s="1">
        <f t="shared" si="1"/>
        <v>6</v>
      </c>
      <c r="R23" s="13">
        <f>Z1</f>
        <v>9.61</v>
      </c>
      <c r="S23" s="13">
        <f>C1</f>
        <v>9.74</v>
      </c>
      <c r="T23" s="12">
        <f t="shared" si="2"/>
        <v>0.021666666666666796</v>
      </c>
      <c r="U23" s="88"/>
      <c r="V23" s="88">
        <f t="shared" si="3"/>
        <v>9.675</v>
      </c>
      <c r="W23" s="86" t="s">
        <v>86</v>
      </c>
      <c r="X23" s="2">
        <v>32</v>
      </c>
    </row>
    <row r="24" spans="1:24" ht="12.75">
      <c r="A24" s="1">
        <v>7</v>
      </c>
      <c r="B24" s="10">
        <v>38199</v>
      </c>
      <c r="C24" s="14">
        <v>0.09166666666666667</v>
      </c>
      <c r="D24" s="11">
        <v>38198.925</v>
      </c>
      <c r="E24" s="12">
        <v>2453217.425</v>
      </c>
      <c r="F24" s="90">
        <f t="shared" si="0"/>
        <v>0.1032545997672969</v>
      </c>
      <c r="G24" s="12"/>
      <c r="H24" s="12"/>
      <c r="I24" s="1" t="s">
        <v>61</v>
      </c>
      <c r="J24" s="1">
        <v>2</v>
      </c>
      <c r="K24" s="1"/>
      <c r="L24" s="1">
        <v>4</v>
      </c>
      <c r="M24" s="1" t="s">
        <v>38</v>
      </c>
      <c r="N24" s="1">
        <v>4</v>
      </c>
      <c r="O24" s="1" t="s">
        <v>5</v>
      </c>
      <c r="P24" s="1">
        <f t="shared" si="1"/>
        <v>6</v>
      </c>
      <c r="R24" s="13">
        <f>Z1</f>
        <v>9.61</v>
      </c>
      <c r="S24" s="13">
        <f>C1</f>
        <v>9.74</v>
      </c>
      <c r="T24" s="12">
        <f t="shared" si="2"/>
        <v>0.021666666666666796</v>
      </c>
      <c r="U24" s="88"/>
      <c r="V24" s="88">
        <f t="shared" si="3"/>
        <v>9.653333333333332</v>
      </c>
      <c r="W24" s="86" t="s">
        <v>86</v>
      </c>
      <c r="X24" s="2">
        <v>32</v>
      </c>
    </row>
    <row r="25" spans="1:24" ht="12.75">
      <c r="A25" s="1">
        <v>8</v>
      </c>
      <c r="B25" s="10">
        <v>38199</v>
      </c>
      <c r="C25" s="14">
        <v>0.09791666666666667</v>
      </c>
      <c r="D25" s="11">
        <v>38198.93125</v>
      </c>
      <c r="E25" s="12">
        <v>2453217.4313</v>
      </c>
      <c r="F25" s="90">
        <f t="shared" si="0"/>
        <v>0.11568570692816138</v>
      </c>
      <c r="G25" s="12"/>
      <c r="H25" s="12"/>
      <c r="I25" s="1" t="s">
        <v>61</v>
      </c>
      <c r="J25" s="1">
        <v>2</v>
      </c>
      <c r="K25" s="1"/>
      <c r="L25" s="1">
        <v>5</v>
      </c>
      <c r="M25" s="1" t="s">
        <v>38</v>
      </c>
      <c r="N25" s="1">
        <v>3.5</v>
      </c>
      <c r="O25" s="1" t="s">
        <v>5</v>
      </c>
      <c r="P25" s="1">
        <f t="shared" si="1"/>
        <v>7</v>
      </c>
      <c r="R25" s="13">
        <f>Z1</f>
        <v>9.61</v>
      </c>
      <c r="S25" s="13">
        <f>C1</f>
        <v>9.74</v>
      </c>
      <c r="T25" s="12">
        <f>(S25-R25)/P25</f>
        <v>0.018571428571428683</v>
      </c>
      <c r="U25" s="88"/>
      <c r="V25" s="88">
        <f t="shared" si="3"/>
        <v>9.647142857142857</v>
      </c>
      <c r="W25" s="86" t="s">
        <v>86</v>
      </c>
      <c r="X25" s="2">
        <v>32</v>
      </c>
    </row>
    <row r="26" spans="1:24" s="47" customFormat="1" ht="12.75">
      <c r="A26" s="52">
        <v>9</v>
      </c>
      <c r="B26" s="48">
        <v>38199</v>
      </c>
      <c r="C26" s="49">
        <v>0.09930555555555555</v>
      </c>
      <c r="D26" s="50">
        <v>38198.93263888889</v>
      </c>
      <c r="E26" s="51">
        <v>2453217.4326</v>
      </c>
      <c r="F26" s="58">
        <f t="shared" si="0"/>
        <v>0.1182508562582143</v>
      </c>
      <c r="I26" s="52" t="s">
        <v>61</v>
      </c>
      <c r="J26" s="52">
        <v>1</v>
      </c>
      <c r="L26" s="52">
        <v>4</v>
      </c>
      <c r="M26" s="52" t="s">
        <v>38</v>
      </c>
      <c r="N26" s="52">
        <v>2.5</v>
      </c>
      <c r="O26" s="52" t="s">
        <v>65</v>
      </c>
      <c r="P26" s="52">
        <f t="shared" si="1"/>
        <v>5</v>
      </c>
      <c r="Q26" s="52"/>
      <c r="R26" s="53">
        <f>Z1</f>
        <v>9.61</v>
      </c>
      <c r="S26" s="53">
        <f>C1</f>
        <v>9.74</v>
      </c>
      <c r="T26" s="51">
        <f t="shared" si="2"/>
        <v>0.026000000000000155</v>
      </c>
      <c r="U26" s="60"/>
      <c r="V26" s="60">
        <f t="shared" si="3"/>
        <v>9.636</v>
      </c>
      <c r="W26" s="86" t="s">
        <v>86</v>
      </c>
      <c r="X26" s="2">
        <v>32</v>
      </c>
    </row>
    <row r="27" spans="1:24" ht="12.75">
      <c r="A27" s="1">
        <v>10</v>
      </c>
      <c r="B27" s="10">
        <v>38200</v>
      </c>
      <c r="C27" s="44">
        <v>0.004861111111111111</v>
      </c>
      <c r="D27" s="11">
        <v>38199.83819444444</v>
      </c>
      <c r="E27" s="12">
        <v>2453218.3382</v>
      </c>
      <c r="F27" s="90">
        <f t="shared" si="0"/>
        <v>0.9051731788654251</v>
      </c>
      <c r="I27" s="1" t="s">
        <v>61</v>
      </c>
      <c r="J27" s="1">
        <v>3</v>
      </c>
      <c r="L27" s="1">
        <v>1</v>
      </c>
      <c r="M27" s="1" t="s">
        <v>38</v>
      </c>
      <c r="N27" s="1">
        <v>3</v>
      </c>
      <c r="O27" s="1" t="s">
        <v>37</v>
      </c>
      <c r="P27" s="1">
        <f t="shared" si="1"/>
        <v>4</v>
      </c>
      <c r="R27" s="13">
        <f>Z1</f>
        <v>9.61</v>
      </c>
      <c r="S27" s="13">
        <f>C1</f>
        <v>9.74</v>
      </c>
      <c r="T27" s="12">
        <f>(S27-R27)/P27</f>
        <v>0.032500000000000195</v>
      </c>
      <c r="U27" s="88"/>
      <c r="V27" s="88">
        <f t="shared" si="3"/>
        <v>9.7075</v>
      </c>
      <c r="W27" s="86" t="s">
        <v>86</v>
      </c>
      <c r="X27" s="2">
        <v>32</v>
      </c>
    </row>
    <row r="28" spans="1:24" ht="12.75">
      <c r="A28" s="1">
        <v>11</v>
      </c>
      <c r="B28" s="10">
        <v>38200</v>
      </c>
      <c r="C28" s="44">
        <v>0.013888888888888888</v>
      </c>
      <c r="D28" s="11">
        <v>38199.84722222222</v>
      </c>
      <c r="E28" s="12">
        <v>2453218.3472</v>
      </c>
      <c r="F28" s="90">
        <f t="shared" si="0"/>
        <v>0.9229319035122217</v>
      </c>
      <c r="I28" s="1" t="s">
        <v>38</v>
      </c>
      <c r="J28" s="1">
        <v>1</v>
      </c>
      <c r="L28" s="1">
        <v>2</v>
      </c>
      <c r="M28" s="1" t="s">
        <v>58</v>
      </c>
      <c r="N28" s="1">
        <v>3</v>
      </c>
      <c r="P28" s="1">
        <f t="shared" si="1"/>
        <v>3</v>
      </c>
      <c r="R28" s="13">
        <f>C1</f>
        <v>9.74</v>
      </c>
      <c r="S28" s="13">
        <f>D1</f>
        <v>9.94</v>
      </c>
      <c r="T28" s="12">
        <f t="shared" si="2"/>
        <v>0.06666666666666643</v>
      </c>
      <c r="U28" s="88"/>
      <c r="V28" s="88">
        <f t="shared" si="3"/>
        <v>9.806666666666667</v>
      </c>
      <c r="W28" s="86" t="s">
        <v>86</v>
      </c>
      <c r="X28" s="2">
        <v>32</v>
      </c>
    </row>
    <row r="29" spans="1:24" ht="12.75">
      <c r="A29" s="1">
        <v>12</v>
      </c>
      <c r="B29" s="10">
        <v>38200</v>
      </c>
      <c r="C29" s="44">
        <v>0.02152777777777778</v>
      </c>
      <c r="D29" s="11">
        <v>38199.85486111111</v>
      </c>
      <c r="E29" s="12">
        <v>2453218.3549</v>
      </c>
      <c r="F29" s="90">
        <f t="shared" si="0"/>
        <v>0.9381254788290789</v>
      </c>
      <c r="L29" s="1">
        <v>0</v>
      </c>
      <c r="M29" s="1" t="s">
        <v>58</v>
      </c>
      <c r="N29" s="1">
        <v>3</v>
      </c>
      <c r="R29" s="13"/>
      <c r="S29" s="13">
        <f>D1</f>
        <v>9.94</v>
      </c>
      <c r="U29" s="88"/>
      <c r="V29" s="88">
        <f>D1</f>
        <v>9.94</v>
      </c>
      <c r="W29" s="86" t="s">
        <v>86</v>
      </c>
      <c r="X29" s="2">
        <v>32</v>
      </c>
    </row>
    <row r="30" spans="1:24" ht="12.75">
      <c r="A30" s="1">
        <v>13</v>
      </c>
      <c r="B30" s="10">
        <v>38200</v>
      </c>
      <c r="C30" s="44">
        <v>0.025694444444444447</v>
      </c>
      <c r="D30" s="11">
        <v>38199.85902777778</v>
      </c>
      <c r="E30" s="12">
        <v>2453218.359</v>
      </c>
      <c r="F30" s="90">
        <f t="shared" si="0"/>
        <v>0.9462155644708901</v>
      </c>
      <c r="I30" s="1" t="s">
        <v>38</v>
      </c>
      <c r="J30" s="1">
        <v>3</v>
      </c>
      <c r="L30" s="1">
        <v>2</v>
      </c>
      <c r="M30" s="1" t="s">
        <v>59</v>
      </c>
      <c r="N30" s="1">
        <v>3</v>
      </c>
      <c r="P30" s="1">
        <f t="shared" si="1"/>
        <v>5</v>
      </c>
      <c r="R30" s="13">
        <f>C1</f>
        <v>9.74</v>
      </c>
      <c r="S30" s="13">
        <f>E1</f>
        <v>10.26</v>
      </c>
      <c r="T30" s="12">
        <f t="shared" si="2"/>
        <v>0.10399999999999991</v>
      </c>
      <c r="U30" s="88"/>
      <c r="V30" s="88">
        <f>(S30-R30)/P30*J30+R30</f>
        <v>10.052</v>
      </c>
      <c r="W30" s="86" t="s">
        <v>86</v>
      </c>
      <c r="X30" s="2">
        <v>32</v>
      </c>
    </row>
    <row r="31" spans="1:24" ht="12.75">
      <c r="A31" s="1">
        <v>14</v>
      </c>
      <c r="B31" s="10">
        <v>38200</v>
      </c>
      <c r="C31" s="44">
        <v>0.029861111111111113</v>
      </c>
      <c r="D31" s="11">
        <v>38199.86319444444</v>
      </c>
      <c r="E31" s="12">
        <v>2453218.3632</v>
      </c>
      <c r="F31" s="90">
        <f t="shared" si="0"/>
        <v>0.9545029689385274</v>
      </c>
      <c r="I31" s="1" t="s">
        <v>58</v>
      </c>
      <c r="J31" s="1">
        <v>2</v>
      </c>
      <c r="L31" s="1">
        <v>2</v>
      </c>
      <c r="M31" s="1" t="s">
        <v>59</v>
      </c>
      <c r="N31" s="1">
        <v>3.5</v>
      </c>
      <c r="O31" s="1" t="s">
        <v>5</v>
      </c>
      <c r="P31" s="1">
        <f t="shared" si="1"/>
        <v>4</v>
      </c>
      <c r="R31" s="13">
        <f>D1</f>
        <v>9.94</v>
      </c>
      <c r="S31" s="13">
        <f>E1</f>
        <v>10.26</v>
      </c>
      <c r="T31" s="12">
        <f t="shared" si="2"/>
        <v>0.08000000000000007</v>
      </c>
      <c r="U31" s="88"/>
      <c r="V31" s="88">
        <f>(S31-R31)/P31*J31+R31</f>
        <v>10.1</v>
      </c>
      <c r="W31" s="86" t="s">
        <v>86</v>
      </c>
      <c r="X31" s="2">
        <v>32</v>
      </c>
    </row>
    <row r="32" spans="1:24" ht="12.75">
      <c r="A32" s="1">
        <v>15</v>
      </c>
      <c r="B32" s="10">
        <v>38200</v>
      </c>
      <c r="C32" s="44">
        <v>0.034027777777777775</v>
      </c>
      <c r="D32" s="11">
        <v>38199.86736111111</v>
      </c>
      <c r="E32" s="12">
        <v>2453218.3674</v>
      </c>
      <c r="F32" s="90">
        <f t="shared" si="0"/>
        <v>0.9627903734061647</v>
      </c>
      <c r="I32" s="1" t="s">
        <v>58</v>
      </c>
      <c r="J32" s="1">
        <v>3</v>
      </c>
      <c r="L32" s="1">
        <v>2</v>
      </c>
      <c r="M32" s="1" t="s">
        <v>59</v>
      </c>
      <c r="N32" s="1">
        <v>3.5</v>
      </c>
      <c r="O32" s="1" t="s">
        <v>5</v>
      </c>
      <c r="P32" s="1">
        <f t="shared" si="1"/>
        <v>5</v>
      </c>
      <c r="R32" s="13">
        <f>D1</f>
        <v>9.94</v>
      </c>
      <c r="S32" s="13">
        <f>E1</f>
        <v>10.26</v>
      </c>
      <c r="T32" s="12">
        <f t="shared" si="2"/>
        <v>0.06400000000000006</v>
      </c>
      <c r="U32" s="88"/>
      <c r="V32" s="88">
        <f>(S32-R32)/P32*J32+R32</f>
        <v>10.132</v>
      </c>
      <c r="W32" s="86" t="s">
        <v>86</v>
      </c>
      <c r="X32" s="2">
        <v>32</v>
      </c>
    </row>
    <row r="33" spans="1:24" s="47" customFormat="1" ht="12.75">
      <c r="A33" s="52">
        <v>16</v>
      </c>
      <c r="B33" s="48">
        <v>38200</v>
      </c>
      <c r="C33" s="49">
        <v>0.051388888888888894</v>
      </c>
      <c r="D33" s="50">
        <v>38199.884722222225</v>
      </c>
      <c r="E33" s="51">
        <v>2453218.3847</v>
      </c>
      <c r="F33" s="58">
        <f t="shared" si="0"/>
        <v>0.9969265881625233</v>
      </c>
      <c r="I33" s="52" t="s">
        <v>59</v>
      </c>
      <c r="J33" s="52">
        <v>2</v>
      </c>
      <c r="L33" s="52"/>
      <c r="N33" s="52">
        <v>3</v>
      </c>
      <c r="O33" s="52" t="s">
        <v>5</v>
      </c>
      <c r="P33" s="52"/>
      <c r="Q33" s="52"/>
      <c r="R33" s="53">
        <f>E1</f>
        <v>10.26</v>
      </c>
      <c r="S33" s="53"/>
      <c r="T33" s="51"/>
      <c r="U33" s="60"/>
      <c r="V33" s="60">
        <f>R33+$U$17*J33</f>
        <v>10.35814293026793</v>
      </c>
      <c r="W33" s="86" t="s">
        <v>86</v>
      </c>
      <c r="X33" s="2">
        <v>32</v>
      </c>
    </row>
    <row r="34" spans="1:24" s="54" customFormat="1" ht="12.75">
      <c r="A34" s="59">
        <v>17</v>
      </c>
      <c r="B34" s="55">
        <v>38200</v>
      </c>
      <c r="C34" s="56">
        <v>0.05555555555555555</v>
      </c>
      <c r="D34" s="57">
        <v>38199.88888888889</v>
      </c>
      <c r="E34" s="58">
        <v>2453218.3889</v>
      </c>
      <c r="F34" s="58">
        <f t="shared" si="0"/>
        <v>0.005213993549091356</v>
      </c>
      <c r="I34" s="59" t="s">
        <v>59</v>
      </c>
      <c r="J34" s="59">
        <v>2</v>
      </c>
      <c r="L34" s="59"/>
      <c r="N34" s="59">
        <v>3</v>
      </c>
      <c r="O34" s="59" t="s">
        <v>5</v>
      </c>
      <c r="P34" s="59"/>
      <c r="Q34" s="59"/>
      <c r="R34" s="60">
        <f>E1</f>
        <v>10.26</v>
      </c>
      <c r="S34" s="60"/>
      <c r="T34" s="58"/>
      <c r="U34" s="60"/>
      <c r="V34" s="60">
        <f>R34+$U$17*J34</f>
        <v>10.35814293026793</v>
      </c>
      <c r="W34" s="86" t="s">
        <v>86</v>
      </c>
      <c r="X34" s="2">
        <v>32</v>
      </c>
    </row>
    <row r="35" spans="1:24" ht="12.75">
      <c r="A35" s="1">
        <v>18</v>
      </c>
      <c r="B35" s="10">
        <v>38200</v>
      </c>
      <c r="C35" s="44">
        <v>0.06736111111111111</v>
      </c>
      <c r="D35" s="11">
        <v>38199.90069444444</v>
      </c>
      <c r="E35" s="12">
        <v>2453218.4007</v>
      </c>
      <c r="F35" s="90">
        <f t="shared" si="0"/>
        <v>0.028497654507646075</v>
      </c>
      <c r="I35" s="1" t="s">
        <v>58</v>
      </c>
      <c r="J35" s="1">
        <v>2</v>
      </c>
      <c r="L35" s="1">
        <v>1</v>
      </c>
      <c r="M35" s="1" t="s">
        <v>59</v>
      </c>
      <c r="N35" s="1">
        <v>4</v>
      </c>
      <c r="O35" s="1" t="s">
        <v>5</v>
      </c>
      <c r="P35" s="1">
        <f t="shared" si="1"/>
        <v>3</v>
      </c>
      <c r="R35" s="13">
        <f>D1</f>
        <v>9.94</v>
      </c>
      <c r="S35" s="13">
        <f>E1</f>
        <v>10.26</v>
      </c>
      <c r="T35" s="12">
        <f t="shared" si="2"/>
        <v>0.10666666666666676</v>
      </c>
      <c r="U35" s="88"/>
      <c r="V35" s="88">
        <f>(S35-R35)/P35*J35+R35</f>
        <v>10.153333333333332</v>
      </c>
      <c r="W35" s="86" t="s">
        <v>86</v>
      </c>
      <c r="X35" s="2">
        <v>32</v>
      </c>
    </row>
    <row r="36" spans="1:24" ht="12.75">
      <c r="A36" s="1">
        <v>19</v>
      </c>
      <c r="B36" s="10">
        <v>38200</v>
      </c>
      <c r="C36" s="44">
        <v>0.07222222222222223</v>
      </c>
      <c r="D36" s="11">
        <v>38199.90555555555</v>
      </c>
      <c r="E36" s="12">
        <v>2453218.4056</v>
      </c>
      <c r="F36" s="90">
        <f t="shared" si="0"/>
        <v>0.03816629351274514</v>
      </c>
      <c r="L36" s="1">
        <v>0</v>
      </c>
      <c r="M36" s="1" t="s">
        <v>58</v>
      </c>
      <c r="N36" s="1">
        <v>3</v>
      </c>
      <c r="O36" s="1" t="s">
        <v>5</v>
      </c>
      <c r="R36" s="13"/>
      <c r="S36" s="13">
        <f>D1</f>
        <v>9.94</v>
      </c>
      <c r="U36" s="88"/>
      <c r="V36" s="88">
        <f>D1</f>
        <v>9.94</v>
      </c>
      <c r="W36" s="86" t="s">
        <v>86</v>
      </c>
      <c r="X36" s="2">
        <v>32</v>
      </c>
    </row>
    <row r="37" spans="1:24" ht="12.75">
      <c r="A37" s="1">
        <v>20</v>
      </c>
      <c r="B37" s="10">
        <v>38200</v>
      </c>
      <c r="C37" s="44">
        <v>0.0763888888888889</v>
      </c>
      <c r="D37" s="11">
        <v>38199.90972222222</v>
      </c>
      <c r="E37" s="12">
        <v>2453218.4097</v>
      </c>
      <c r="F37" s="90">
        <f t="shared" si="0"/>
        <v>0.04625637915455627</v>
      </c>
      <c r="I37" t="s">
        <v>38</v>
      </c>
      <c r="J37">
        <v>1</v>
      </c>
      <c r="L37" s="1">
        <v>2</v>
      </c>
      <c r="M37" s="1" t="s">
        <v>58</v>
      </c>
      <c r="N37" s="1">
        <v>3.5</v>
      </c>
      <c r="O37" s="1" t="s">
        <v>5</v>
      </c>
      <c r="P37" s="1">
        <f t="shared" si="1"/>
        <v>3</v>
      </c>
      <c r="R37" s="13">
        <f>C1</f>
        <v>9.74</v>
      </c>
      <c r="S37" s="13">
        <f>D1</f>
        <v>9.94</v>
      </c>
      <c r="T37" s="12">
        <f t="shared" si="2"/>
        <v>0.06666666666666643</v>
      </c>
      <c r="U37" s="88"/>
      <c r="V37" s="88">
        <f>(S37-R37)/P37*J37+R37</f>
        <v>9.806666666666667</v>
      </c>
      <c r="W37" s="86" t="s">
        <v>86</v>
      </c>
      <c r="X37" s="2">
        <v>32</v>
      </c>
    </row>
    <row r="38" spans="1:24" ht="12.75">
      <c r="A38" s="1">
        <v>21</v>
      </c>
      <c r="B38" s="10">
        <v>38200</v>
      </c>
      <c r="C38" s="44">
        <v>0.07916666666666666</v>
      </c>
      <c r="D38" s="11">
        <v>38199.9125</v>
      </c>
      <c r="E38" s="12">
        <v>2453218.4125</v>
      </c>
      <c r="F38" s="90">
        <f t="shared" si="0"/>
        <v>0.05178131546631448</v>
      </c>
      <c r="L38" s="1">
        <v>0</v>
      </c>
      <c r="M38" s="1" t="s">
        <v>38</v>
      </c>
      <c r="N38" s="1">
        <v>4</v>
      </c>
      <c r="O38" s="1" t="s">
        <v>5</v>
      </c>
      <c r="R38" s="13"/>
      <c r="S38" s="13">
        <f>C1</f>
        <v>9.74</v>
      </c>
      <c r="U38" s="88"/>
      <c r="V38" s="88">
        <f>C1</f>
        <v>9.74</v>
      </c>
      <c r="W38" s="86" t="s">
        <v>86</v>
      </c>
      <c r="X38" s="2">
        <v>32</v>
      </c>
    </row>
    <row r="39" spans="1:24" ht="12.75">
      <c r="A39" s="1">
        <v>22</v>
      </c>
      <c r="B39" s="10">
        <v>38200</v>
      </c>
      <c r="C39" s="44">
        <v>0.08194444444444444</v>
      </c>
      <c r="D39" s="11">
        <v>38199.91527777778</v>
      </c>
      <c r="E39" s="12">
        <v>2453218.4153</v>
      </c>
      <c r="F39" s="90">
        <f t="shared" si="0"/>
        <v>0.05730625177807269</v>
      </c>
      <c r="I39" t="s">
        <v>61</v>
      </c>
      <c r="J39">
        <v>4</v>
      </c>
      <c r="L39" s="1">
        <v>1</v>
      </c>
      <c r="M39" s="1" t="s">
        <v>38</v>
      </c>
      <c r="N39" s="1">
        <v>3.5</v>
      </c>
      <c r="O39" s="1" t="s">
        <v>5</v>
      </c>
      <c r="P39" s="1">
        <f t="shared" si="1"/>
        <v>5</v>
      </c>
      <c r="R39" s="13">
        <f>Z1</f>
        <v>9.61</v>
      </c>
      <c r="S39" s="13">
        <f>C1</f>
        <v>9.74</v>
      </c>
      <c r="T39" s="12">
        <f t="shared" si="2"/>
        <v>0.026000000000000155</v>
      </c>
      <c r="U39" s="88"/>
      <c r="V39" s="88">
        <f>(S39-R39)/P39*J39+R39</f>
        <v>9.714</v>
      </c>
      <c r="W39" s="86" t="s">
        <v>86</v>
      </c>
      <c r="X39" s="2">
        <v>32</v>
      </c>
    </row>
    <row r="40" spans="1:24" ht="12.75">
      <c r="A40" s="1">
        <v>23</v>
      </c>
      <c r="B40" s="10">
        <v>38200</v>
      </c>
      <c r="C40" s="44">
        <v>0.08819444444444445</v>
      </c>
      <c r="D40" s="11">
        <v>38199.92152777778</v>
      </c>
      <c r="E40" s="12">
        <v>2453218.4215</v>
      </c>
      <c r="F40" s="90">
        <f t="shared" si="0"/>
        <v>0.06954004011311099</v>
      </c>
      <c r="I40" t="s">
        <v>61</v>
      </c>
      <c r="J40">
        <v>3</v>
      </c>
      <c r="L40" s="1">
        <v>2</v>
      </c>
      <c r="M40" s="1" t="s">
        <v>38</v>
      </c>
      <c r="N40" s="1">
        <v>4.5</v>
      </c>
      <c r="O40" s="1" t="s">
        <v>5</v>
      </c>
      <c r="P40" s="1">
        <f t="shared" si="1"/>
        <v>5</v>
      </c>
      <c r="R40" s="13">
        <f>Z1</f>
        <v>9.61</v>
      </c>
      <c r="S40" s="13">
        <f>C1</f>
        <v>9.74</v>
      </c>
      <c r="T40" s="12">
        <f t="shared" si="2"/>
        <v>0.026000000000000155</v>
      </c>
      <c r="U40" s="88"/>
      <c r="V40" s="88">
        <f>(S40-R40)/P40*J40+R40</f>
        <v>9.688</v>
      </c>
      <c r="W40" s="86" t="s">
        <v>86</v>
      </c>
      <c r="X40" s="2">
        <v>32</v>
      </c>
    </row>
    <row r="41" spans="1:24" ht="12.75">
      <c r="A41" s="1">
        <v>24</v>
      </c>
      <c r="B41" s="10">
        <v>38200</v>
      </c>
      <c r="C41" s="44">
        <v>0.09583333333333333</v>
      </c>
      <c r="D41" s="11">
        <v>38199.92916666667</v>
      </c>
      <c r="E41" s="12">
        <v>2453218.4292</v>
      </c>
      <c r="F41" s="90">
        <f t="shared" si="0"/>
        <v>0.08473361542996827</v>
      </c>
      <c r="I41" t="s">
        <v>61</v>
      </c>
      <c r="J41">
        <v>2</v>
      </c>
      <c r="L41" s="1">
        <v>3</v>
      </c>
      <c r="M41" s="1" t="s">
        <v>38</v>
      </c>
      <c r="N41" s="1">
        <v>3</v>
      </c>
      <c r="O41" s="1" t="s">
        <v>5</v>
      </c>
      <c r="P41" s="1">
        <f t="shared" si="1"/>
        <v>5</v>
      </c>
      <c r="R41" s="13">
        <f>Z1</f>
        <v>9.61</v>
      </c>
      <c r="S41" s="13">
        <f>C1</f>
        <v>9.74</v>
      </c>
      <c r="T41" s="12">
        <f t="shared" si="2"/>
        <v>0.026000000000000155</v>
      </c>
      <c r="U41" s="88"/>
      <c r="V41" s="88">
        <f>(S41-R41)/P41*J41+R41</f>
        <v>9.661999999999999</v>
      </c>
      <c r="W41" s="86" t="s">
        <v>86</v>
      </c>
      <c r="X41" s="2">
        <v>32</v>
      </c>
    </row>
    <row r="42" spans="1:24" ht="12.75">
      <c r="A42" s="1">
        <v>25</v>
      </c>
      <c r="B42" s="10">
        <v>38200</v>
      </c>
      <c r="C42" s="44">
        <v>0.10694444444444444</v>
      </c>
      <c r="D42" s="11">
        <v>38199.94027777778</v>
      </c>
      <c r="E42" s="12">
        <v>2453218.4403</v>
      </c>
      <c r="F42" s="90">
        <f t="shared" si="0"/>
        <v>0.10663604185117492</v>
      </c>
      <c r="L42" s="1">
        <v>0</v>
      </c>
      <c r="M42" s="1" t="s">
        <v>61</v>
      </c>
      <c r="N42" s="1">
        <v>3</v>
      </c>
      <c r="O42" s="1" t="s">
        <v>5</v>
      </c>
      <c r="R42" s="13"/>
      <c r="S42" s="13">
        <f>Z1</f>
        <v>9.61</v>
      </c>
      <c r="U42" s="88"/>
      <c r="V42" s="88">
        <f>Z1</f>
        <v>9.61</v>
      </c>
      <c r="W42" s="86" t="s">
        <v>86</v>
      </c>
      <c r="X42" s="2">
        <v>32</v>
      </c>
    </row>
    <row r="43" spans="1:24" ht="12.75">
      <c r="A43" s="1">
        <v>26</v>
      </c>
      <c r="B43" s="10">
        <v>38200</v>
      </c>
      <c r="C43" s="44">
        <v>0.11805555555555557</v>
      </c>
      <c r="D43" s="11">
        <v>38199.95138888889</v>
      </c>
      <c r="E43" s="12">
        <v>2453218.4514</v>
      </c>
      <c r="F43" s="90">
        <f t="shared" si="0"/>
        <v>0.1285384691913123</v>
      </c>
      <c r="I43" t="s">
        <v>62</v>
      </c>
      <c r="J43">
        <v>3</v>
      </c>
      <c r="L43" s="1">
        <v>1</v>
      </c>
      <c r="M43" s="1" t="s">
        <v>61</v>
      </c>
      <c r="N43" s="1">
        <v>3.5</v>
      </c>
      <c r="O43" s="1" t="s">
        <v>5</v>
      </c>
      <c r="P43" s="1">
        <f t="shared" si="1"/>
        <v>4</v>
      </c>
      <c r="R43" s="13">
        <f>AA1</f>
        <v>9.3</v>
      </c>
      <c r="S43" s="13">
        <f>Z1</f>
        <v>9.61</v>
      </c>
      <c r="T43" s="12">
        <f t="shared" si="2"/>
        <v>0.07749999999999968</v>
      </c>
      <c r="U43" s="88"/>
      <c r="V43" s="88">
        <f aca="true" t="shared" si="4" ref="V43:V51">(S43-R43)/P43*J43+R43</f>
        <v>9.532499999999999</v>
      </c>
      <c r="W43" s="86" t="s">
        <v>86</v>
      </c>
      <c r="X43" s="2">
        <v>32</v>
      </c>
    </row>
    <row r="44" spans="1:24" ht="12.75">
      <c r="A44" s="1">
        <v>27</v>
      </c>
      <c r="B44" s="10">
        <v>38200</v>
      </c>
      <c r="C44" s="44">
        <v>0.12291666666666667</v>
      </c>
      <c r="D44" s="11">
        <v>38199.95625</v>
      </c>
      <c r="E44" s="12">
        <v>2453218.4563</v>
      </c>
      <c r="F44" s="90">
        <f t="shared" si="0"/>
        <v>0.13820710819629767</v>
      </c>
      <c r="I44" t="s">
        <v>62</v>
      </c>
      <c r="J44">
        <v>3</v>
      </c>
      <c r="L44" s="1">
        <v>1</v>
      </c>
      <c r="M44" s="1" t="s">
        <v>61</v>
      </c>
      <c r="N44" s="1">
        <v>3.5</v>
      </c>
      <c r="O44" s="1" t="s">
        <v>5</v>
      </c>
      <c r="P44" s="1">
        <f t="shared" si="1"/>
        <v>4</v>
      </c>
      <c r="R44" s="13">
        <f>AA1</f>
        <v>9.3</v>
      </c>
      <c r="S44" s="13">
        <f>Z1</f>
        <v>9.61</v>
      </c>
      <c r="T44" s="12">
        <f t="shared" si="2"/>
        <v>0.07749999999999968</v>
      </c>
      <c r="U44" s="88"/>
      <c r="V44" s="88">
        <f t="shared" si="4"/>
        <v>9.532499999999999</v>
      </c>
      <c r="W44" s="86" t="s">
        <v>86</v>
      </c>
      <c r="X44" s="2">
        <v>32</v>
      </c>
    </row>
    <row r="45" spans="1:24" ht="12.75">
      <c r="A45" s="1">
        <v>28</v>
      </c>
      <c r="B45" s="10">
        <v>38200</v>
      </c>
      <c r="C45" s="44">
        <v>0.12986111111111112</v>
      </c>
      <c r="D45" s="11">
        <v>38199.96319444444</v>
      </c>
      <c r="E45" s="12">
        <v>2453218.4632</v>
      </c>
      <c r="F45" s="90">
        <f t="shared" si="0"/>
        <v>0.1518221301499807</v>
      </c>
      <c r="I45" t="s">
        <v>62</v>
      </c>
      <c r="J45">
        <v>2</v>
      </c>
      <c r="L45" s="1">
        <v>2</v>
      </c>
      <c r="M45" s="1" t="s">
        <v>37</v>
      </c>
      <c r="N45" s="1">
        <v>3.5</v>
      </c>
      <c r="O45" s="1" t="s">
        <v>5</v>
      </c>
      <c r="P45" s="1">
        <f t="shared" si="1"/>
        <v>4</v>
      </c>
      <c r="R45" s="13">
        <f>AA1</f>
        <v>9.3</v>
      </c>
      <c r="S45" s="13">
        <f>B1</f>
        <v>9.39</v>
      </c>
      <c r="T45" s="12">
        <f t="shared" si="2"/>
        <v>0.022499999999999964</v>
      </c>
      <c r="U45" s="88"/>
      <c r="V45" s="88">
        <f t="shared" si="4"/>
        <v>9.345</v>
      </c>
      <c r="W45" s="86" t="s">
        <v>86</v>
      </c>
      <c r="X45" s="2">
        <v>32</v>
      </c>
    </row>
    <row r="46" spans="1:24" ht="12.75">
      <c r="A46" s="1">
        <v>29</v>
      </c>
      <c r="B46" s="10">
        <v>38200</v>
      </c>
      <c r="C46" s="44">
        <v>0.14097222222222222</v>
      </c>
      <c r="D46" s="11">
        <v>38199.97430555556</v>
      </c>
      <c r="E46" s="12">
        <v>2453218.4743</v>
      </c>
      <c r="F46" s="90">
        <f t="shared" si="0"/>
        <v>0.17372455657118735</v>
      </c>
      <c r="I46" t="s">
        <v>62</v>
      </c>
      <c r="J46">
        <v>2</v>
      </c>
      <c r="L46" s="1">
        <v>4</v>
      </c>
      <c r="M46" s="1" t="s">
        <v>37</v>
      </c>
      <c r="N46" s="1">
        <v>3.5</v>
      </c>
      <c r="O46" s="1" t="s">
        <v>5</v>
      </c>
      <c r="P46" s="1">
        <f t="shared" si="1"/>
        <v>6</v>
      </c>
      <c r="R46" s="13">
        <f>AA1</f>
        <v>9.3</v>
      </c>
      <c r="S46" s="13">
        <f>B1</f>
        <v>9.39</v>
      </c>
      <c r="T46" s="12">
        <f t="shared" si="2"/>
        <v>0.014999999999999977</v>
      </c>
      <c r="U46" s="88"/>
      <c r="V46" s="88">
        <f t="shared" si="4"/>
        <v>9.33</v>
      </c>
      <c r="W46" s="86" t="s">
        <v>86</v>
      </c>
      <c r="X46" s="2">
        <v>32</v>
      </c>
    </row>
    <row r="47" spans="1:24" ht="12.75">
      <c r="A47" s="1">
        <v>30</v>
      </c>
      <c r="B47" s="10">
        <v>38200</v>
      </c>
      <c r="C47" s="44">
        <v>0.14930555555555555</v>
      </c>
      <c r="D47" s="11">
        <v>38199.98263888889</v>
      </c>
      <c r="E47" s="12">
        <v>2453218.4826</v>
      </c>
      <c r="F47" s="90">
        <f t="shared" si="0"/>
        <v>0.1901020475995665</v>
      </c>
      <c r="I47" t="s">
        <v>62</v>
      </c>
      <c r="J47">
        <v>2</v>
      </c>
      <c r="L47" s="1">
        <v>4</v>
      </c>
      <c r="M47" s="1" t="s">
        <v>37</v>
      </c>
      <c r="N47" s="1">
        <v>3</v>
      </c>
      <c r="O47" s="1" t="s">
        <v>5</v>
      </c>
      <c r="P47" s="1">
        <f t="shared" si="1"/>
        <v>6</v>
      </c>
      <c r="R47" s="13">
        <f>AA1</f>
        <v>9.3</v>
      </c>
      <c r="S47" s="13">
        <f>B1</f>
        <v>9.39</v>
      </c>
      <c r="T47" s="12">
        <f t="shared" si="2"/>
        <v>0.014999999999999977</v>
      </c>
      <c r="U47" s="88"/>
      <c r="V47" s="88">
        <f t="shared" si="4"/>
        <v>9.33</v>
      </c>
      <c r="W47" s="86" t="s">
        <v>86</v>
      </c>
      <c r="X47" s="2">
        <v>32</v>
      </c>
    </row>
    <row r="48" spans="1:24" ht="12.75">
      <c r="A48" s="1">
        <v>31</v>
      </c>
      <c r="B48" s="10">
        <v>38201</v>
      </c>
      <c r="C48" s="44">
        <v>0.015277777777777777</v>
      </c>
      <c r="D48" s="11">
        <v>38200.84861111111</v>
      </c>
      <c r="E48" s="12">
        <v>2453219.3486</v>
      </c>
      <c r="F48" s="90">
        <f t="shared" si="0"/>
        <v>0.8988859819443178</v>
      </c>
      <c r="I48" t="s">
        <v>62</v>
      </c>
      <c r="J48">
        <v>4</v>
      </c>
      <c r="L48" s="1">
        <v>1</v>
      </c>
      <c r="M48" s="1" t="s">
        <v>37</v>
      </c>
      <c r="N48" s="1">
        <v>3</v>
      </c>
      <c r="P48" s="1">
        <f t="shared" si="1"/>
        <v>5</v>
      </c>
      <c r="R48" s="13">
        <f>AA1</f>
        <v>9.3</v>
      </c>
      <c r="S48" s="13">
        <f>B1</f>
        <v>9.39</v>
      </c>
      <c r="T48" s="12">
        <f t="shared" si="2"/>
        <v>0.01799999999999997</v>
      </c>
      <c r="U48" s="88"/>
      <c r="V48" s="88">
        <f t="shared" si="4"/>
        <v>9.372</v>
      </c>
      <c r="W48" s="86" t="s">
        <v>86</v>
      </c>
      <c r="X48" s="2">
        <v>32</v>
      </c>
    </row>
    <row r="49" spans="1:24" ht="12.75">
      <c r="A49" s="1">
        <v>32</v>
      </c>
      <c r="B49" s="10">
        <v>38201</v>
      </c>
      <c r="C49" s="44">
        <v>0.020833333333333332</v>
      </c>
      <c r="D49" s="11">
        <v>38200.854166666664</v>
      </c>
      <c r="E49" s="12">
        <v>2453219.3542</v>
      </c>
      <c r="F49" s="90">
        <f t="shared" si="0"/>
        <v>0.9099358545679479</v>
      </c>
      <c r="I49" t="s">
        <v>37</v>
      </c>
      <c r="J49">
        <v>3</v>
      </c>
      <c r="L49" s="1">
        <v>0</v>
      </c>
      <c r="M49" s="1" t="s">
        <v>61</v>
      </c>
      <c r="N49" s="1">
        <v>4</v>
      </c>
      <c r="P49" s="1">
        <f t="shared" si="1"/>
        <v>3</v>
      </c>
      <c r="R49" s="13">
        <f>B1</f>
        <v>9.39</v>
      </c>
      <c r="S49" s="13">
        <f>Z1</f>
        <v>9.61</v>
      </c>
      <c r="T49" s="12">
        <f t="shared" si="2"/>
        <v>0.07333333333333296</v>
      </c>
      <c r="U49" s="88"/>
      <c r="V49" s="88">
        <f t="shared" si="4"/>
        <v>9.61</v>
      </c>
      <c r="W49" s="86" t="s">
        <v>86</v>
      </c>
      <c r="X49" s="2">
        <v>32</v>
      </c>
    </row>
    <row r="50" spans="1:24" ht="12.75">
      <c r="A50" s="1">
        <v>33</v>
      </c>
      <c r="B50" s="10">
        <v>38201</v>
      </c>
      <c r="C50" s="44">
        <v>0.027083333333333334</v>
      </c>
      <c r="D50" s="11">
        <v>38200.86041666667</v>
      </c>
      <c r="E50" s="12">
        <v>2453219.3604</v>
      </c>
      <c r="F50" s="90">
        <f t="shared" si="0"/>
        <v>0.9221696429029862</v>
      </c>
      <c r="I50" t="s">
        <v>61</v>
      </c>
      <c r="J50">
        <v>3</v>
      </c>
      <c r="L50" s="1">
        <v>2</v>
      </c>
      <c r="M50" s="1" t="s">
        <v>38</v>
      </c>
      <c r="N50" s="1">
        <v>4</v>
      </c>
      <c r="P50" s="1">
        <f t="shared" si="1"/>
        <v>5</v>
      </c>
      <c r="R50" s="13">
        <f>Z1</f>
        <v>9.61</v>
      </c>
      <c r="S50" s="13">
        <f>C1</f>
        <v>9.74</v>
      </c>
      <c r="T50" s="12">
        <f t="shared" si="2"/>
        <v>0.026000000000000155</v>
      </c>
      <c r="U50" s="88"/>
      <c r="V50" s="88">
        <f t="shared" si="4"/>
        <v>9.688</v>
      </c>
      <c r="W50" s="86" t="s">
        <v>86</v>
      </c>
      <c r="X50" s="2">
        <v>32</v>
      </c>
    </row>
    <row r="51" spans="1:24" ht="12.75">
      <c r="A51" s="1">
        <v>34</v>
      </c>
      <c r="B51" s="10">
        <v>38201</v>
      </c>
      <c r="C51" s="44">
        <v>0.034722222222222224</v>
      </c>
      <c r="D51" s="11">
        <v>38200.868055555555</v>
      </c>
      <c r="E51" s="12">
        <v>2453219.3681</v>
      </c>
      <c r="F51" s="90">
        <f t="shared" si="0"/>
        <v>0.9373632182197298</v>
      </c>
      <c r="I51" t="s">
        <v>38</v>
      </c>
      <c r="J51">
        <v>1</v>
      </c>
      <c r="L51" s="1">
        <v>1</v>
      </c>
      <c r="M51" s="1" t="s">
        <v>58</v>
      </c>
      <c r="N51" s="1">
        <v>3.5</v>
      </c>
      <c r="P51" s="1">
        <f t="shared" si="1"/>
        <v>2</v>
      </c>
      <c r="R51" s="13">
        <f>C1</f>
        <v>9.74</v>
      </c>
      <c r="S51" s="13">
        <f>D1</f>
        <v>9.94</v>
      </c>
      <c r="T51" s="12">
        <f t="shared" si="2"/>
        <v>0.09999999999999964</v>
      </c>
      <c r="U51" s="88"/>
      <c r="V51" s="88">
        <f t="shared" si="4"/>
        <v>9.84</v>
      </c>
      <c r="W51" s="86" t="s">
        <v>86</v>
      </c>
      <c r="X51" s="2">
        <v>32</v>
      </c>
    </row>
    <row r="52" spans="1:24" ht="12.75">
      <c r="A52" s="1">
        <v>35</v>
      </c>
      <c r="B52" s="10">
        <v>38201</v>
      </c>
      <c r="C52" s="44">
        <v>0.0375</v>
      </c>
      <c r="D52" s="11">
        <v>38200.870833333334</v>
      </c>
      <c r="E52" s="12">
        <v>2453219.3708</v>
      </c>
      <c r="F52" s="90">
        <f t="shared" si="0"/>
        <v>0.9426908357057755</v>
      </c>
      <c r="L52" s="1">
        <v>0</v>
      </c>
      <c r="M52" s="1" t="s">
        <v>58</v>
      </c>
      <c r="N52" s="1">
        <v>3.5</v>
      </c>
      <c r="R52" s="13"/>
      <c r="S52" s="13">
        <f>D1</f>
        <v>9.94</v>
      </c>
      <c r="U52" s="88"/>
      <c r="V52" s="88">
        <f>D1</f>
        <v>9.94</v>
      </c>
      <c r="W52" s="86" t="s">
        <v>86</v>
      </c>
      <c r="X52" s="2">
        <v>32</v>
      </c>
    </row>
    <row r="53" spans="1:24" ht="12.75">
      <c r="A53" s="1">
        <v>36</v>
      </c>
      <c r="B53" s="10">
        <v>38201</v>
      </c>
      <c r="C53" s="44">
        <v>0.04305555555555556</v>
      </c>
      <c r="D53" s="11">
        <v>38200.876388888886</v>
      </c>
      <c r="E53" s="12">
        <v>2453219.3764</v>
      </c>
      <c r="F53" s="90">
        <f t="shared" si="0"/>
        <v>0.9537407083292919</v>
      </c>
      <c r="I53" t="s">
        <v>58</v>
      </c>
      <c r="J53">
        <v>3</v>
      </c>
      <c r="L53" s="1">
        <v>2</v>
      </c>
      <c r="M53" s="1" t="s">
        <v>59</v>
      </c>
      <c r="N53" s="1">
        <v>3.5</v>
      </c>
      <c r="P53" s="1">
        <f t="shared" si="1"/>
        <v>5</v>
      </c>
      <c r="R53" s="13">
        <f>D1</f>
        <v>9.94</v>
      </c>
      <c r="S53" s="13">
        <f>E1</f>
        <v>10.26</v>
      </c>
      <c r="T53" s="12">
        <f t="shared" si="2"/>
        <v>0.06400000000000006</v>
      </c>
      <c r="U53" s="88"/>
      <c r="V53" s="88">
        <f>(S53-R53)/P53*J53+R53</f>
        <v>10.132</v>
      </c>
      <c r="W53" s="86" t="s">
        <v>86</v>
      </c>
      <c r="X53" s="2">
        <v>32</v>
      </c>
    </row>
    <row r="54" spans="1:24" ht="12.75">
      <c r="A54" s="1">
        <v>37</v>
      </c>
      <c r="B54" s="10">
        <v>38201</v>
      </c>
      <c r="C54" s="44">
        <v>0.04652777777777778</v>
      </c>
      <c r="D54" s="11">
        <v>38200.87986111111</v>
      </c>
      <c r="E54" s="12">
        <v>2453219.3799</v>
      </c>
      <c r="F54" s="90">
        <f t="shared" si="0"/>
        <v>0.9606468791783982</v>
      </c>
      <c r="I54" t="s">
        <v>58</v>
      </c>
      <c r="J54">
        <v>4</v>
      </c>
      <c r="L54" s="1">
        <v>1</v>
      </c>
      <c r="M54" s="1" t="s">
        <v>59</v>
      </c>
      <c r="N54" s="1">
        <v>3.5</v>
      </c>
      <c r="P54" s="1">
        <f t="shared" si="1"/>
        <v>5</v>
      </c>
      <c r="R54" s="13">
        <f>D1</f>
        <v>9.94</v>
      </c>
      <c r="S54" s="13">
        <f>E1</f>
        <v>10.26</v>
      </c>
      <c r="T54" s="12">
        <f t="shared" si="2"/>
        <v>0.06400000000000006</v>
      </c>
      <c r="U54" s="88"/>
      <c r="V54" s="88">
        <f>(S54-R54)/P54*J54+R54</f>
        <v>10.196</v>
      </c>
      <c r="W54" s="86" t="s">
        <v>86</v>
      </c>
      <c r="X54" s="2">
        <v>32</v>
      </c>
    </row>
    <row r="55" spans="1:24" ht="12.75">
      <c r="A55" s="1">
        <v>38</v>
      </c>
      <c r="B55" s="10">
        <v>38201</v>
      </c>
      <c r="C55" s="44">
        <v>0.049305555555555554</v>
      </c>
      <c r="D55" s="11">
        <v>38200.88263888889</v>
      </c>
      <c r="E55" s="12">
        <v>2453219.3826</v>
      </c>
      <c r="F55" s="90">
        <f t="shared" si="0"/>
        <v>0.9659744966643302</v>
      </c>
      <c r="L55" s="1">
        <v>0</v>
      </c>
      <c r="M55" s="1" t="s">
        <v>59</v>
      </c>
      <c r="N55" s="1">
        <v>4.5</v>
      </c>
      <c r="R55" s="13"/>
      <c r="S55" s="13">
        <f>E1</f>
        <v>10.26</v>
      </c>
      <c r="U55" s="88"/>
      <c r="V55" s="88">
        <f>E1</f>
        <v>10.26</v>
      </c>
      <c r="W55" s="86" t="s">
        <v>86</v>
      </c>
      <c r="X55" s="2">
        <v>32</v>
      </c>
    </row>
    <row r="56" spans="1:24" ht="12.75">
      <c r="A56" s="52">
        <v>39</v>
      </c>
      <c r="B56" s="48">
        <v>38201</v>
      </c>
      <c r="C56" s="49">
        <v>0.052083333333333336</v>
      </c>
      <c r="D56" s="50">
        <v>38200.885416666664</v>
      </c>
      <c r="E56" s="51">
        <v>2453219.3854</v>
      </c>
      <c r="F56" s="58">
        <f t="shared" si="0"/>
        <v>0.9714994329760884</v>
      </c>
      <c r="G56" s="47"/>
      <c r="H56" s="47"/>
      <c r="I56" s="47" t="s">
        <v>59</v>
      </c>
      <c r="J56" s="47">
        <v>2</v>
      </c>
      <c r="K56" s="47"/>
      <c r="L56" s="52"/>
      <c r="M56" s="47"/>
      <c r="N56" s="52">
        <v>4</v>
      </c>
      <c r="O56" s="52"/>
      <c r="P56" s="52"/>
      <c r="Q56" s="52"/>
      <c r="R56" s="53">
        <f>E1</f>
        <v>10.26</v>
      </c>
      <c r="S56" s="53"/>
      <c r="T56" s="51"/>
      <c r="U56" s="60"/>
      <c r="V56" s="60">
        <f>R56+$U$17*J56</f>
        <v>10.35814293026793</v>
      </c>
      <c r="W56" s="86" t="s">
        <v>86</v>
      </c>
      <c r="X56" s="2">
        <v>32</v>
      </c>
    </row>
    <row r="57" spans="1:24" ht="12.75">
      <c r="A57" s="52">
        <v>40</v>
      </c>
      <c r="B57" s="48">
        <v>38201</v>
      </c>
      <c r="C57" s="49">
        <v>0.05277777777777778</v>
      </c>
      <c r="D57" s="50">
        <v>38200.88611111111</v>
      </c>
      <c r="E57" s="51">
        <v>2453219.3861</v>
      </c>
      <c r="F57" s="58">
        <f t="shared" si="0"/>
        <v>0.9728806665946195</v>
      </c>
      <c r="G57" s="47"/>
      <c r="H57" s="47"/>
      <c r="I57" s="47" t="s">
        <v>59</v>
      </c>
      <c r="J57" s="47">
        <v>2</v>
      </c>
      <c r="K57" s="47"/>
      <c r="L57" s="52"/>
      <c r="M57" s="47"/>
      <c r="N57" s="52">
        <v>4</v>
      </c>
      <c r="O57" s="52"/>
      <c r="P57" s="52"/>
      <c r="Q57" s="52"/>
      <c r="R57" s="53">
        <f>E1</f>
        <v>10.26</v>
      </c>
      <c r="S57" s="53"/>
      <c r="T57" s="51"/>
      <c r="U57" s="60"/>
      <c r="V57" s="60">
        <f>R57+$U$17*J57</f>
        <v>10.35814293026793</v>
      </c>
      <c r="W57" s="86" t="s">
        <v>86</v>
      </c>
      <c r="X57" s="2">
        <v>32</v>
      </c>
    </row>
    <row r="58" spans="1:24" ht="12.75">
      <c r="A58" s="52">
        <v>41</v>
      </c>
      <c r="B58" s="48">
        <v>38201</v>
      </c>
      <c r="C58" s="49">
        <v>0.06805555555555555</v>
      </c>
      <c r="D58" s="50">
        <v>38200.90138888889</v>
      </c>
      <c r="E58" s="51">
        <v>2453219.4014</v>
      </c>
      <c r="F58" s="58">
        <f>(E58-$C$13)/$C$12-INT((E58-$C$13)/$C$12)</f>
        <v>0.0030704984023941506</v>
      </c>
      <c r="G58" s="47"/>
      <c r="H58" s="47"/>
      <c r="I58" s="47" t="s">
        <v>59</v>
      </c>
      <c r="J58" s="47">
        <v>2</v>
      </c>
      <c r="K58" s="47"/>
      <c r="L58" s="52"/>
      <c r="M58" s="47"/>
      <c r="N58" s="52">
        <v>3</v>
      </c>
      <c r="O58" s="52" t="s">
        <v>5</v>
      </c>
      <c r="P58" s="52"/>
      <c r="Q58" s="52"/>
      <c r="R58" s="53">
        <f>E1</f>
        <v>10.26</v>
      </c>
      <c r="S58" s="53"/>
      <c r="T58" s="51"/>
      <c r="U58" s="60"/>
      <c r="V58" s="60">
        <f>R58+$U$17*J58</f>
        <v>10.35814293026793</v>
      </c>
      <c r="W58" s="86" t="s">
        <v>86</v>
      </c>
      <c r="X58" s="2">
        <v>32</v>
      </c>
    </row>
    <row r="59" spans="1:24" ht="12.75">
      <c r="A59" s="1">
        <v>42</v>
      </c>
      <c r="B59" s="10">
        <v>38201</v>
      </c>
      <c r="C59" s="44">
        <v>0.07083333333333333</v>
      </c>
      <c r="D59" s="11">
        <v>38200.90416666667</v>
      </c>
      <c r="E59" s="12">
        <v>2453219.4042</v>
      </c>
      <c r="F59" s="90">
        <f>(E59-$C$13)/$C$12-INT((E59-$C$13)/$C$12)</f>
        <v>0.008595435632969384</v>
      </c>
      <c r="I59" s="19"/>
      <c r="J59" s="19"/>
      <c r="L59" s="1">
        <v>0</v>
      </c>
      <c r="M59" t="s">
        <v>59</v>
      </c>
      <c r="N59" s="2">
        <v>3</v>
      </c>
      <c r="O59" s="1" t="s">
        <v>5</v>
      </c>
      <c r="R59" s="13"/>
      <c r="S59" s="30">
        <f>E1</f>
        <v>10.26</v>
      </c>
      <c r="U59" s="88"/>
      <c r="V59" s="88">
        <f>E1</f>
        <v>10.26</v>
      </c>
      <c r="W59" s="86" t="s">
        <v>86</v>
      </c>
      <c r="X59" s="2">
        <v>32</v>
      </c>
    </row>
    <row r="60" spans="1:24" ht="12.75">
      <c r="A60" s="1">
        <v>43</v>
      </c>
      <c r="B60" s="10">
        <v>38201</v>
      </c>
      <c r="C60" s="44">
        <v>0.075</v>
      </c>
      <c r="D60" s="11">
        <v>38200.90833333333</v>
      </c>
      <c r="E60" s="12">
        <v>2453219.4083</v>
      </c>
      <c r="F60" s="90">
        <f aca="true" t="shared" si="5" ref="F60:F123">(E60-$C$13)/$C$12-INT((E60-$C$13)/$C$12)</f>
        <v>0.01668552035596349</v>
      </c>
      <c r="I60" s="19" t="s">
        <v>58</v>
      </c>
      <c r="J60" s="19">
        <v>4</v>
      </c>
      <c r="L60" s="1">
        <v>1</v>
      </c>
      <c r="M60" t="s">
        <v>59</v>
      </c>
      <c r="N60" s="2">
        <v>3</v>
      </c>
      <c r="O60" s="1" t="s">
        <v>5</v>
      </c>
      <c r="P60" s="1">
        <f t="shared" si="1"/>
        <v>5</v>
      </c>
      <c r="R60" s="30">
        <f>D1</f>
        <v>9.94</v>
      </c>
      <c r="S60" s="30">
        <f>E1</f>
        <v>10.26</v>
      </c>
      <c r="T60" s="12">
        <f t="shared" si="2"/>
        <v>0.06400000000000006</v>
      </c>
      <c r="U60" s="88"/>
      <c r="V60" s="88">
        <f>(S60-R60)/P60*J60+R60</f>
        <v>10.196</v>
      </c>
      <c r="W60" s="86" t="s">
        <v>86</v>
      </c>
      <c r="X60" s="2">
        <v>32</v>
      </c>
    </row>
    <row r="61" spans="1:24" ht="12.75">
      <c r="A61" s="1">
        <v>44</v>
      </c>
      <c r="B61" s="10">
        <v>38201</v>
      </c>
      <c r="C61" s="44">
        <v>0.07916666666666666</v>
      </c>
      <c r="D61" s="11">
        <v>38200.9125</v>
      </c>
      <c r="E61" s="12">
        <v>2453219.4125</v>
      </c>
      <c r="F61" s="90">
        <f t="shared" si="5"/>
        <v>0.024972925742531515</v>
      </c>
      <c r="I61" s="19" t="s">
        <v>58</v>
      </c>
      <c r="J61" s="19">
        <v>2</v>
      </c>
      <c r="L61" s="1">
        <v>2</v>
      </c>
      <c r="M61" t="s">
        <v>59</v>
      </c>
      <c r="N61" s="2">
        <v>3.5</v>
      </c>
      <c r="O61" s="1" t="s">
        <v>5</v>
      </c>
      <c r="P61" s="1">
        <f t="shared" si="1"/>
        <v>4</v>
      </c>
      <c r="R61" s="30">
        <f>D1</f>
        <v>9.94</v>
      </c>
      <c r="S61" s="30">
        <f>E1</f>
        <v>10.26</v>
      </c>
      <c r="T61" s="12">
        <f t="shared" si="2"/>
        <v>0.08000000000000007</v>
      </c>
      <c r="U61" s="88"/>
      <c r="V61" s="88">
        <f>(S61-R61)/P61*J61+R61</f>
        <v>10.1</v>
      </c>
      <c r="W61" s="86" t="s">
        <v>86</v>
      </c>
      <c r="X61" s="2">
        <v>32</v>
      </c>
    </row>
    <row r="62" spans="1:24" ht="12.75">
      <c r="A62" s="1">
        <v>45</v>
      </c>
      <c r="B62" s="10">
        <v>38201</v>
      </c>
      <c r="C62" s="44">
        <v>0.08472222222222221</v>
      </c>
      <c r="D62" s="11">
        <v>38200.91805555556</v>
      </c>
      <c r="E62" s="12">
        <v>2453219.4181</v>
      </c>
      <c r="F62" s="90">
        <f t="shared" si="5"/>
        <v>0.03602279836604794</v>
      </c>
      <c r="I62" s="19" t="s">
        <v>38</v>
      </c>
      <c r="J62" s="19">
        <v>4</v>
      </c>
      <c r="L62" s="1">
        <v>1</v>
      </c>
      <c r="M62" t="s">
        <v>58</v>
      </c>
      <c r="N62" s="2">
        <v>3</v>
      </c>
      <c r="O62" s="1" t="s">
        <v>65</v>
      </c>
      <c r="P62" s="1">
        <f t="shared" si="1"/>
        <v>5</v>
      </c>
      <c r="R62" s="30">
        <f>C1</f>
        <v>9.74</v>
      </c>
      <c r="S62" s="30">
        <f>D1</f>
        <v>9.94</v>
      </c>
      <c r="T62" s="12">
        <f t="shared" si="2"/>
        <v>0.039999999999999855</v>
      </c>
      <c r="U62" s="88"/>
      <c r="V62" s="88">
        <f>(S62-R62)/P62*J62+R62</f>
        <v>9.9</v>
      </c>
      <c r="W62" s="86" t="s">
        <v>86</v>
      </c>
      <c r="X62" s="2">
        <v>32</v>
      </c>
    </row>
    <row r="63" spans="1:24" ht="12.75">
      <c r="A63" s="1">
        <v>46</v>
      </c>
      <c r="B63" s="10">
        <v>38201</v>
      </c>
      <c r="C63" s="44">
        <v>0.09166666666666667</v>
      </c>
      <c r="D63" s="11">
        <v>38200.925</v>
      </c>
      <c r="E63" s="12">
        <v>2453219.425</v>
      </c>
      <c r="F63" s="90">
        <f t="shared" si="5"/>
        <v>0.049637820319617276</v>
      </c>
      <c r="I63" s="19" t="s">
        <v>38</v>
      </c>
      <c r="J63" s="19">
        <v>1</v>
      </c>
      <c r="L63" s="1">
        <v>2</v>
      </c>
      <c r="M63" t="s">
        <v>58</v>
      </c>
      <c r="N63" s="2">
        <v>3</v>
      </c>
      <c r="O63" s="1" t="s">
        <v>65</v>
      </c>
      <c r="P63" s="1">
        <f t="shared" si="1"/>
        <v>3</v>
      </c>
      <c r="R63" s="30">
        <f>C1</f>
        <v>9.74</v>
      </c>
      <c r="S63" s="30">
        <f>D1</f>
        <v>9.94</v>
      </c>
      <c r="T63" s="12">
        <f t="shared" si="2"/>
        <v>0.06666666666666643</v>
      </c>
      <c r="U63" s="88"/>
      <c r="V63" s="88">
        <f>(S63-R63)/P63*J63+R63</f>
        <v>9.806666666666667</v>
      </c>
      <c r="W63" s="86" t="s">
        <v>86</v>
      </c>
      <c r="X63" s="2">
        <v>32</v>
      </c>
    </row>
    <row r="64" spans="1:24" ht="12.75">
      <c r="A64" s="1">
        <v>47</v>
      </c>
      <c r="B64" s="10">
        <v>38201</v>
      </c>
      <c r="C64" s="44">
        <v>0.09444444444444444</v>
      </c>
      <c r="D64" s="11">
        <v>38200.927777777775</v>
      </c>
      <c r="E64" s="12">
        <v>2453219.4278</v>
      </c>
      <c r="F64" s="90">
        <f t="shared" si="5"/>
        <v>0.055162757550306196</v>
      </c>
      <c r="I64" s="19"/>
      <c r="J64" s="19"/>
      <c r="L64" s="1">
        <v>0</v>
      </c>
      <c r="M64" t="s">
        <v>38</v>
      </c>
      <c r="N64" s="2">
        <v>3</v>
      </c>
      <c r="O64" s="1" t="s">
        <v>65</v>
      </c>
      <c r="S64" s="30">
        <f>C1</f>
        <v>9.74</v>
      </c>
      <c r="U64" s="88"/>
      <c r="V64" s="88">
        <f>C1</f>
        <v>9.74</v>
      </c>
      <c r="W64" s="86" t="s">
        <v>86</v>
      </c>
      <c r="X64" s="2">
        <v>32</v>
      </c>
    </row>
    <row r="65" spans="1:24" ht="12.75">
      <c r="A65" s="1">
        <v>48</v>
      </c>
      <c r="B65" s="10">
        <v>38202</v>
      </c>
      <c r="C65" s="44">
        <v>0.9916666666666667</v>
      </c>
      <c r="D65" s="11">
        <v>38202.825</v>
      </c>
      <c r="E65" s="12">
        <v>2453221.325</v>
      </c>
      <c r="F65" s="90">
        <f t="shared" si="5"/>
        <v>0.7987018805795287</v>
      </c>
      <c r="I65" s="19" t="s">
        <v>62</v>
      </c>
      <c r="J65" s="19">
        <v>3</v>
      </c>
      <c r="L65" s="1">
        <v>3</v>
      </c>
      <c r="M65" t="s">
        <v>37</v>
      </c>
      <c r="N65" s="2">
        <v>3.5</v>
      </c>
      <c r="O65" s="1" t="s">
        <v>37</v>
      </c>
      <c r="P65" s="1">
        <f t="shared" si="1"/>
        <v>6</v>
      </c>
      <c r="R65" s="30">
        <f>AA1</f>
        <v>9.3</v>
      </c>
      <c r="S65" s="30">
        <f>B1</f>
        <v>9.39</v>
      </c>
      <c r="T65" s="12">
        <f t="shared" si="2"/>
        <v>0.014999999999999977</v>
      </c>
      <c r="U65" s="88"/>
      <c r="V65" s="88">
        <f>(S65-R65)/P65*J65+R65</f>
        <v>9.345</v>
      </c>
      <c r="W65" s="86" t="s">
        <v>86</v>
      </c>
      <c r="X65" s="2">
        <v>32</v>
      </c>
    </row>
    <row r="66" spans="1:24" ht="12.75">
      <c r="A66" s="1">
        <v>49</v>
      </c>
      <c r="B66" s="10">
        <v>38203</v>
      </c>
      <c r="C66" s="44">
        <v>0.03263888888888889</v>
      </c>
      <c r="D66" s="11">
        <v>38202.86597222222</v>
      </c>
      <c r="E66" s="12">
        <v>2453221.366</v>
      </c>
      <c r="F66" s="90">
        <f t="shared" si="5"/>
        <v>0.8796027360789367</v>
      </c>
      <c r="I66" s="19" t="s">
        <v>37</v>
      </c>
      <c r="J66" s="19">
        <v>1</v>
      </c>
      <c r="L66" s="1">
        <v>2</v>
      </c>
      <c r="M66" t="s">
        <v>61</v>
      </c>
      <c r="N66" s="2">
        <v>3</v>
      </c>
      <c r="P66" s="1">
        <f t="shared" si="1"/>
        <v>3</v>
      </c>
      <c r="R66" s="30">
        <f>B1</f>
        <v>9.39</v>
      </c>
      <c r="S66" s="30">
        <f>Z1</f>
        <v>9.61</v>
      </c>
      <c r="T66" s="12">
        <f t="shared" si="2"/>
        <v>0.07333333333333296</v>
      </c>
      <c r="U66" s="88"/>
      <c r="V66" s="88">
        <f>(S66-R66)/P66*J66+R66</f>
        <v>9.463333333333333</v>
      </c>
      <c r="W66" s="86" t="s">
        <v>86</v>
      </c>
      <c r="X66" s="2">
        <v>32</v>
      </c>
    </row>
    <row r="67" spans="1:24" ht="12.75">
      <c r="A67" s="1">
        <v>50</v>
      </c>
      <c r="B67" s="10">
        <v>38203</v>
      </c>
      <c r="C67" s="44">
        <v>0.03680555555555556</v>
      </c>
      <c r="D67" s="11">
        <v>38202.87013888889</v>
      </c>
      <c r="E67" s="12">
        <v>2453221.3701</v>
      </c>
      <c r="F67" s="90">
        <f t="shared" si="5"/>
        <v>0.8876928217207478</v>
      </c>
      <c r="I67" s="19" t="s">
        <v>37</v>
      </c>
      <c r="J67" s="19">
        <v>2</v>
      </c>
      <c r="L67" s="1">
        <v>1</v>
      </c>
      <c r="M67" t="s">
        <v>61</v>
      </c>
      <c r="N67" s="2">
        <v>3</v>
      </c>
      <c r="P67" s="1">
        <f t="shared" si="1"/>
        <v>3</v>
      </c>
      <c r="R67" s="30">
        <f>B1</f>
        <v>9.39</v>
      </c>
      <c r="S67" s="30">
        <f>Z1</f>
        <v>9.61</v>
      </c>
      <c r="T67" s="12">
        <f t="shared" si="2"/>
        <v>0.07333333333333296</v>
      </c>
      <c r="U67" s="88"/>
      <c r="V67" s="88">
        <f>(S67-R67)/P67*J67+R67</f>
        <v>9.536666666666667</v>
      </c>
      <c r="W67" s="86" t="s">
        <v>86</v>
      </c>
      <c r="X67" s="2">
        <v>32</v>
      </c>
    </row>
    <row r="68" spans="1:24" ht="12.75">
      <c r="A68" s="1">
        <v>51</v>
      </c>
      <c r="B68" s="10">
        <v>38203</v>
      </c>
      <c r="C68" s="44">
        <v>0.04027777777777778</v>
      </c>
      <c r="D68" s="11">
        <v>38202.873611111114</v>
      </c>
      <c r="E68" s="12">
        <v>2453221.3736</v>
      </c>
      <c r="F68" s="90">
        <f t="shared" si="5"/>
        <v>0.8945989925698541</v>
      </c>
      <c r="I68" s="19"/>
      <c r="J68" s="19"/>
      <c r="L68" s="1">
        <v>0</v>
      </c>
      <c r="M68" t="s">
        <v>61</v>
      </c>
      <c r="N68" s="2">
        <v>3.5</v>
      </c>
      <c r="S68" s="30">
        <f>Z1</f>
        <v>9.61</v>
      </c>
      <c r="U68" s="88"/>
      <c r="V68" s="88">
        <f>Z1</f>
        <v>9.61</v>
      </c>
      <c r="W68" s="86" t="s">
        <v>86</v>
      </c>
      <c r="X68" s="2">
        <v>32</v>
      </c>
    </row>
    <row r="69" spans="1:24" ht="12.75">
      <c r="A69" s="1">
        <v>52</v>
      </c>
      <c r="B69" s="10">
        <v>38203</v>
      </c>
      <c r="C69" s="44">
        <v>0.044444444444444446</v>
      </c>
      <c r="D69" s="11">
        <v>38202.87777777778</v>
      </c>
      <c r="E69" s="12">
        <v>2453221.3778</v>
      </c>
      <c r="F69" s="90">
        <f t="shared" si="5"/>
        <v>0.9028863970376051</v>
      </c>
      <c r="I69" s="19" t="s">
        <v>61</v>
      </c>
      <c r="J69" s="19">
        <v>2</v>
      </c>
      <c r="L69" s="1">
        <v>4</v>
      </c>
      <c r="M69" t="s">
        <v>38</v>
      </c>
      <c r="N69" s="2">
        <v>4</v>
      </c>
      <c r="P69" s="1">
        <f t="shared" si="1"/>
        <v>6</v>
      </c>
      <c r="R69" s="30">
        <f>Z1</f>
        <v>9.61</v>
      </c>
      <c r="S69" s="30">
        <f>C1</f>
        <v>9.74</v>
      </c>
      <c r="T69" s="12">
        <f t="shared" si="2"/>
        <v>0.021666666666666796</v>
      </c>
      <c r="U69" s="88"/>
      <c r="V69" s="88">
        <f>(S69-R69)/P69*J69+R69</f>
        <v>9.653333333333332</v>
      </c>
      <c r="W69" s="86" t="s">
        <v>86</v>
      </c>
      <c r="X69" s="2">
        <v>32</v>
      </c>
    </row>
    <row r="70" spans="1:24" ht="12.75">
      <c r="A70" s="1">
        <v>53</v>
      </c>
      <c r="B70" s="10">
        <v>38203</v>
      </c>
      <c r="C70" s="44">
        <v>0.04652777777777778</v>
      </c>
      <c r="D70" s="11">
        <v>38202.87986111111</v>
      </c>
      <c r="E70" s="12">
        <v>2453221.3799</v>
      </c>
      <c r="F70" s="90">
        <f t="shared" si="5"/>
        <v>0.9070300997308323</v>
      </c>
      <c r="I70" s="19" t="s">
        <v>61</v>
      </c>
      <c r="J70" s="19">
        <v>2</v>
      </c>
      <c r="L70" s="1">
        <v>2</v>
      </c>
      <c r="M70" t="s">
        <v>38</v>
      </c>
      <c r="N70" s="2">
        <v>3.5</v>
      </c>
      <c r="P70" s="1">
        <f t="shared" si="1"/>
        <v>4</v>
      </c>
      <c r="R70" s="30">
        <f>Z1</f>
        <v>9.61</v>
      </c>
      <c r="S70" s="30">
        <f>C1</f>
        <v>9.74</v>
      </c>
      <c r="T70" s="12">
        <f t="shared" si="2"/>
        <v>0.032500000000000195</v>
      </c>
      <c r="U70" s="88"/>
      <c r="V70" s="88">
        <f>(S70-R70)/P70*J70+R70</f>
        <v>9.675</v>
      </c>
      <c r="W70" s="86" t="s">
        <v>86</v>
      </c>
      <c r="X70" s="2">
        <v>32</v>
      </c>
    </row>
    <row r="71" spans="1:24" ht="12.75">
      <c r="A71" s="1">
        <v>54</v>
      </c>
      <c r="B71" s="10">
        <v>38203</v>
      </c>
      <c r="C71" s="44">
        <v>0.04837962962962963</v>
      </c>
      <c r="D71" s="11">
        <v>38202.881944444445</v>
      </c>
      <c r="E71" s="12">
        <v>2453221.3817</v>
      </c>
      <c r="F71" s="90">
        <f t="shared" si="5"/>
        <v>0.9105818441088331</v>
      </c>
      <c r="I71" s="19" t="s">
        <v>61</v>
      </c>
      <c r="J71" s="19">
        <v>4</v>
      </c>
      <c r="L71" s="1">
        <v>2</v>
      </c>
      <c r="M71" t="s">
        <v>38</v>
      </c>
      <c r="N71" s="2">
        <v>4</v>
      </c>
      <c r="P71" s="1">
        <f t="shared" si="1"/>
        <v>6</v>
      </c>
      <c r="R71" s="30">
        <f>Z1</f>
        <v>9.61</v>
      </c>
      <c r="S71" s="30">
        <f>C1</f>
        <v>9.74</v>
      </c>
      <c r="T71" s="12">
        <f t="shared" si="2"/>
        <v>0.021666666666666796</v>
      </c>
      <c r="U71" s="88"/>
      <c r="V71" s="88">
        <f>(S71-R71)/P71*J71+R71</f>
        <v>9.696666666666667</v>
      </c>
      <c r="W71" s="86" t="s">
        <v>86</v>
      </c>
      <c r="X71" s="2">
        <v>32</v>
      </c>
    </row>
    <row r="72" spans="1:24" ht="12.75">
      <c r="A72" s="1">
        <v>55</v>
      </c>
      <c r="B72" s="10">
        <v>38203</v>
      </c>
      <c r="C72" s="44">
        <v>0.05</v>
      </c>
      <c r="D72" s="11">
        <v>38202.88333333333</v>
      </c>
      <c r="E72" s="12">
        <v>2453221.3833</v>
      </c>
      <c r="F72" s="90">
        <f t="shared" si="5"/>
        <v>0.9137389508352953</v>
      </c>
      <c r="I72" s="19" t="s">
        <v>61</v>
      </c>
      <c r="J72" s="19">
        <v>4</v>
      </c>
      <c r="L72" s="1">
        <v>1</v>
      </c>
      <c r="M72" t="s">
        <v>38</v>
      </c>
      <c r="N72" s="2">
        <v>3.5</v>
      </c>
      <c r="P72" s="1">
        <f t="shared" si="1"/>
        <v>5</v>
      </c>
      <c r="R72" s="30">
        <f>Z1</f>
        <v>9.61</v>
      </c>
      <c r="S72" s="30">
        <f>C1</f>
        <v>9.74</v>
      </c>
      <c r="T72" s="12">
        <f t="shared" si="2"/>
        <v>0.026000000000000155</v>
      </c>
      <c r="U72" s="88"/>
      <c r="V72" s="88">
        <f>(S72-R72)/P72*J72+R72</f>
        <v>9.714</v>
      </c>
      <c r="W72" s="86" t="s">
        <v>86</v>
      </c>
      <c r="X72" s="2">
        <v>32</v>
      </c>
    </row>
    <row r="73" spans="1:24" ht="12.75">
      <c r="A73" s="1">
        <v>56</v>
      </c>
      <c r="B73" s="10">
        <v>38203</v>
      </c>
      <c r="C73" s="44">
        <v>0.05277777777777778</v>
      </c>
      <c r="D73" s="11">
        <v>38202.88611111111</v>
      </c>
      <c r="E73" s="12">
        <v>2453221.3861</v>
      </c>
      <c r="F73" s="90">
        <f t="shared" si="5"/>
        <v>0.9192638871470535</v>
      </c>
      <c r="L73" s="1">
        <v>0</v>
      </c>
      <c r="M73" t="s">
        <v>38</v>
      </c>
      <c r="N73" s="2">
        <v>3</v>
      </c>
      <c r="O73" s="1" t="s">
        <v>5</v>
      </c>
      <c r="S73" s="30">
        <f>C1</f>
        <v>9.74</v>
      </c>
      <c r="U73" s="88"/>
      <c r="V73" s="88">
        <f>C1</f>
        <v>9.74</v>
      </c>
      <c r="W73" s="86" t="s">
        <v>86</v>
      </c>
      <c r="X73" s="2">
        <v>32</v>
      </c>
    </row>
    <row r="74" spans="1:24" ht="12.75">
      <c r="A74" s="1">
        <v>57</v>
      </c>
      <c r="B74" s="10">
        <v>38203</v>
      </c>
      <c r="C74" s="44">
        <v>0.05509259259259259</v>
      </c>
      <c r="D74" s="11">
        <v>38202.888194444444</v>
      </c>
      <c r="E74" s="12">
        <v>2453221.3884</v>
      </c>
      <c r="F74" s="90">
        <f t="shared" si="5"/>
        <v>0.9238022284107501</v>
      </c>
      <c r="I74" s="19" t="s">
        <v>38</v>
      </c>
      <c r="J74" s="19">
        <v>1</v>
      </c>
      <c r="L74" s="1">
        <v>3</v>
      </c>
      <c r="M74" t="s">
        <v>58</v>
      </c>
      <c r="N74" s="2">
        <v>4</v>
      </c>
      <c r="O74" s="1" t="s">
        <v>5</v>
      </c>
      <c r="P74" s="1">
        <f t="shared" si="1"/>
        <v>4</v>
      </c>
      <c r="R74" s="30">
        <f>C1</f>
        <v>9.74</v>
      </c>
      <c r="S74" s="30">
        <f>D1</f>
        <v>9.94</v>
      </c>
      <c r="T74" s="12">
        <f t="shared" si="2"/>
        <v>0.04999999999999982</v>
      </c>
      <c r="U74" s="88"/>
      <c r="V74" s="88">
        <f>(S74-R74)/P74*J74+R74</f>
        <v>9.79</v>
      </c>
      <c r="W74" s="86" t="s">
        <v>86</v>
      </c>
      <c r="X74" s="2">
        <v>32</v>
      </c>
    </row>
    <row r="75" spans="1:24" s="47" customFormat="1" ht="12.75">
      <c r="A75" s="52">
        <v>58</v>
      </c>
      <c r="B75" s="48">
        <v>38203</v>
      </c>
      <c r="C75" s="49">
        <v>0.05868055555555555</v>
      </c>
      <c r="D75" s="50">
        <v>38202.89236111111</v>
      </c>
      <c r="E75" s="51">
        <v>2453221.392</v>
      </c>
      <c r="F75" s="58">
        <f t="shared" si="5"/>
        <v>0.9309057180857963</v>
      </c>
      <c r="I75" s="47" t="s">
        <v>38</v>
      </c>
      <c r="J75" s="47">
        <v>2</v>
      </c>
      <c r="L75" s="52">
        <v>2</v>
      </c>
      <c r="M75" s="47" t="s">
        <v>58</v>
      </c>
      <c r="N75" s="52">
        <v>2.5</v>
      </c>
      <c r="O75" s="52" t="s">
        <v>5</v>
      </c>
      <c r="P75" s="52">
        <f t="shared" si="1"/>
        <v>4</v>
      </c>
      <c r="Q75" s="52"/>
      <c r="R75" s="46">
        <f>C1</f>
        <v>9.74</v>
      </c>
      <c r="S75" s="46">
        <f>D1</f>
        <v>9.94</v>
      </c>
      <c r="T75" s="51">
        <f t="shared" si="2"/>
        <v>0.04999999999999982</v>
      </c>
      <c r="U75" s="60"/>
      <c r="V75" s="60">
        <f>(S75-R75)/P75*J75+R75</f>
        <v>9.84</v>
      </c>
      <c r="W75" s="86" t="s">
        <v>86</v>
      </c>
      <c r="X75" s="2">
        <v>32</v>
      </c>
    </row>
    <row r="76" spans="1:24" ht="12.75">
      <c r="A76" s="1">
        <v>59</v>
      </c>
      <c r="B76" s="10">
        <v>38203</v>
      </c>
      <c r="C76" s="44">
        <v>0.06180555555555556</v>
      </c>
      <c r="D76" s="11">
        <v>38202.89513888889</v>
      </c>
      <c r="E76" s="12">
        <v>2453221.3951</v>
      </c>
      <c r="F76" s="90">
        <f t="shared" si="5"/>
        <v>0.93702261179385</v>
      </c>
      <c r="I76" s="19" t="s">
        <v>38</v>
      </c>
      <c r="J76" s="19">
        <v>3</v>
      </c>
      <c r="L76" s="1">
        <v>1</v>
      </c>
      <c r="M76" t="s">
        <v>58</v>
      </c>
      <c r="N76" s="2">
        <v>3</v>
      </c>
      <c r="O76" s="1" t="s">
        <v>5</v>
      </c>
      <c r="P76" s="1">
        <f t="shared" si="1"/>
        <v>4</v>
      </c>
      <c r="R76" s="30">
        <f>C1</f>
        <v>9.74</v>
      </c>
      <c r="S76" s="30">
        <f>D1</f>
        <v>9.94</v>
      </c>
      <c r="T76" s="12">
        <f t="shared" si="2"/>
        <v>0.04999999999999982</v>
      </c>
      <c r="U76" s="88"/>
      <c r="V76" s="88">
        <f>(S76-R76)/P76*J76+R76</f>
        <v>9.89</v>
      </c>
      <c r="W76" s="86" t="s">
        <v>86</v>
      </c>
      <c r="X76" s="2">
        <v>32</v>
      </c>
    </row>
    <row r="77" spans="1:24" ht="12.75">
      <c r="A77" s="1">
        <v>60</v>
      </c>
      <c r="B77" s="10">
        <v>38203</v>
      </c>
      <c r="C77" s="44">
        <v>0.06458333333333334</v>
      </c>
      <c r="D77" s="11">
        <v>38202.89791666667</v>
      </c>
      <c r="E77" s="12">
        <v>2453221.3979</v>
      </c>
      <c r="F77" s="90">
        <f t="shared" si="5"/>
        <v>0.942547549024539</v>
      </c>
      <c r="I77" s="19" t="s">
        <v>58</v>
      </c>
      <c r="J77" s="19">
        <v>1</v>
      </c>
      <c r="L77" s="1">
        <v>3</v>
      </c>
      <c r="M77" t="s">
        <v>59</v>
      </c>
      <c r="N77" s="2">
        <v>4</v>
      </c>
      <c r="O77" s="1" t="s">
        <v>5</v>
      </c>
      <c r="P77" s="1">
        <f t="shared" si="1"/>
        <v>4</v>
      </c>
      <c r="R77" s="30">
        <f>D1</f>
        <v>9.94</v>
      </c>
      <c r="S77" s="30">
        <f>E1</f>
        <v>10.26</v>
      </c>
      <c r="T77" s="12">
        <f t="shared" si="2"/>
        <v>0.08000000000000007</v>
      </c>
      <c r="U77" s="88"/>
      <c r="V77" s="88">
        <f>(S77-R77)/P77*J77+R77</f>
        <v>10.02</v>
      </c>
      <c r="W77" s="86" t="s">
        <v>86</v>
      </c>
      <c r="X77" s="2">
        <v>32</v>
      </c>
    </row>
    <row r="78" spans="1:24" ht="12.75">
      <c r="A78" s="1">
        <v>61</v>
      </c>
      <c r="B78" s="10">
        <v>38203</v>
      </c>
      <c r="C78" s="44">
        <v>0.06666666666666667</v>
      </c>
      <c r="D78" s="11">
        <v>38202.9</v>
      </c>
      <c r="E78" s="12">
        <v>2453221.4</v>
      </c>
      <c r="F78" s="90">
        <f t="shared" si="5"/>
        <v>0.9466912507989491</v>
      </c>
      <c r="I78" s="19" t="s">
        <v>58</v>
      </c>
      <c r="J78" s="19">
        <v>2</v>
      </c>
      <c r="L78" s="1">
        <v>3</v>
      </c>
      <c r="M78" t="s">
        <v>59</v>
      </c>
      <c r="N78" s="2">
        <v>3.5</v>
      </c>
      <c r="O78" s="1" t="s">
        <v>5</v>
      </c>
      <c r="P78" s="1">
        <f t="shared" si="1"/>
        <v>5</v>
      </c>
      <c r="R78" s="30">
        <f>D1</f>
        <v>9.94</v>
      </c>
      <c r="S78" s="30">
        <f>E1</f>
        <v>10.26</v>
      </c>
      <c r="T78" s="12">
        <f t="shared" si="2"/>
        <v>0.06400000000000006</v>
      </c>
      <c r="U78" s="88"/>
      <c r="V78" s="88">
        <f>(S78-R78)/P78*J78+R78</f>
        <v>10.068</v>
      </c>
      <c r="W78" s="86" t="s">
        <v>86</v>
      </c>
      <c r="X78" s="2">
        <v>32</v>
      </c>
    </row>
    <row r="79" spans="1:24" ht="12.75">
      <c r="A79" s="1">
        <v>62</v>
      </c>
      <c r="B79" s="10">
        <v>38203</v>
      </c>
      <c r="C79" s="44">
        <v>0.08402777777777777</v>
      </c>
      <c r="D79" s="11">
        <v>38202.91736111111</v>
      </c>
      <c r="E79" s="12">
        <v>2453221.4174</v>
      </c>
      <c r="F79" s="90">
        <f t="shared" si="5"/>
        <v>0.981024785299951</v>
      </c>
      <c r="L79" s="1">
        <v>0</v>
      </c>
      <c r="M79" t="s">
        <v>59</v>
      </c>
      <c r="N79" s="2">
        <v>3.5</v>
      </c>
      <c r="O79" s="1" t="s">
        <v>5</v>
      </c>
      <c r="S79" s="30">
        <f>E1</f>
        <v>10.26</v>
      </c>
      <c r="U79" s="88"/>
      <c r="V79" s="88">
        <f>E1</f>
        <v>10.26</v>
      </c>
      <c r="W79" s="86" t="s">
        <v>86</v>
      </c>
      <c r="X79" s="2">
        <v>32</v>
      </c>
    </row>
    <row r="80" spans="1:24" ht="12.75">
      <c r="A80" s="1">
        <v>63</v>
      </c>
      <c r="B80" s="10">
        <v>38203</v>
      </c>
      <c r="C80" s="44">
        <v>0.09513888888888888</v>
      </c>
      <c r="D80" s="11">
        <v>38202.92847222222</v>
      </c>
      <c r="E80" s="12">
        <v>2453221.4285</v>
      </c>
      <c r="F80" s="90">
        <f t="shared" si="5"/>
        <v>0.0029272117211576187</v>
      </c>
      <c r="L80" s="1">
        <v>0</v>
      </c>
      <c r="M80" t="s">
        <v>59</v>
      </c>
      <c r="N80" s="2">
        <v>3</v>
      </c>
      <c r="O80" s="1" t="s">
        <v>5</v>
      </c>
      <c r="S80" s="30">
        <f>E1</f>
        <v>10.26</v>
      </c>
      <c r="U80" s="88"/>
      <c r="V80" s="88">
        <f>E1</f>
        <v>10.26</v>
      </c>
      <c r="W80" s="86" t="s">
        <v>86</v>
      </c>
      <c r="X80" s="2">
        <v>32</v>
      </c>
    </row>
    <row r="81" spans="1:24" ht="12.75">
      <c r="A81" s="1">
        <v>64</v>
      </c>
      <c r="B81" s="10">
        <v>38203</v>
      </c>
      <c r="C81" s="44">
        <v>0.10347222222222223</v>
      </c>
      <c r="D81" s="11">
        <v>38202.93680555555</v>
      </c>
      <c r="E81" s="12">
        <v>2453221.4368</v>
      </c>
      <c r="F81" s="90">
        <f t="shared" si="5"/>
        <v>0.01930470183071975</v>
      </c>
      <c r="I81" s="19" t="s">
        <v>58</v>
      </c>
      <c r="J81" s="19">
        <v>2</v>
      </c>
      <c r="L81" s="1">
        <v>2</v>
      </c>
      <c r="M81" t="s">
        <v>59</v>
      </c>
      <c r="N81" s="2">
        <v>3</v>
      </c>
      <c r="O81" s="1" t="s">
        <v>5</v>
      </c>
      <c r="P81" s="1">
        <f t="shared" si="1"/>
        <v>4</v>
      </c>
      <c r="R81" s="30">
        <f>D1</f>
        <v>9.94</v>
      </c>
      <c r="S81" s="30">
        <f>E1</f>
        <v>10.26</v>
      </c>
      <c r="T81" s="12">
        <f t="shared" si="2"/>
        <v>0.08000000000000007</v>
      </c>
      <c r="U81" s="88"/>
      <c r="V81" s="88">
        <f>(S81-R81)/P81*J81+R81</f>
        <v>10.1</v>
      </c>
      <c r="W81" s="86" t="s">
        <v>86</v>
      </c>
      <c r="X81" s="2">
        <v>32</v>
      </c>
    </row>
    <row r="82" spans="1:24" s="47" customFormat="1" ht="12.75">
      <c r="A82" s="52">
        <v>65</v>
      </c>
      <c r="B82" s="48">
        <v>38203</v>
      </c>
      <c r="C82" s="49">
        <v>0.10625</v>
      </c>
      <c r="D82" s="50">
        <v>38202.93958333333</v>
      </c>
      <c r="E82" s="51">
        <v>2453221.4396</v>
      </c>
      <c r="F82" s="58">
        <f t="shared" si="5"/>
        <v>0.024829639061294984</v>
      </c>
      <c r="L82" s="52">
        <v>0</v>
      </c>
      <c r="M82" s="47" t="s">
        <v>58</v>
      </c>
      <c r="N82" s="52">
        <v>2</v>
      </c>
      <c r="O82" s="52" t="s">
        <v>5</v>
      </c>
      <c r="P82" s="52"/>
      <c r="Q82" s="52"/>
      <c r="R82" s="46"/>
      <c r="S82" s="46">
        <f>D1</f>
        <v>9.94</v>
      </c>
      <c r="T82" s="51"/>
      <c r="U82" s="60"/>
      <c r="V82" s="60">
        <f>D1</f>
        <v>9.94</v>
      </c>
      <c r="W82" s="86" t="s">
        <v>86</v>
      </c>
      <c r="X82" s="2">
        <v>32</v>
      </c>
    </row>
    <row r="83" spans="1:24" ht="12.75">
      <c r="A83" s="1">
        <v>66</v>
      </c>
      <c r="B83" s="10">
        <v>38204</v>
      </c>
      <c r="C83" s="44">
        <v>0.011805555555555555</v>
      </c>
      <c r="D83" s="11">
        <v>38203.845138888886</v>
      </c>
      <c r="E83" s="12">
        <v>2453222.3451</v>
      </c>
      <c r="F83" s="90">
        <f t="shared" si="5"/>
        <v>0.8115546419238626</v>
      </c>
      <c r="I83" t="s">
        <v>62</v>
      </c>
      <c r="J83">
        <v>4</v>
      </c>
      <c r="L83" s="1">
        <v>2</v>
      </c>
      <c r="M83" t="s">
        <v>37</v>
      </c>
      <c r="N83" s="2">
        <v>4</v>
      </c>
      <c r="P83" s="1">
        <f t="shared" si="1"/>
        <v>6</v>
      </c>
      <c r="R83" s="30">
        <f>AA1</f>
        <v>9.3</v>
      </c>
      <c r="S83" s="30">
        <f>B1</f>
        <v>9.39</v>
      </c>
      <c r="T83" s="12">
        <f aca="true" t="shared" si="6" ref="T83:T146">(S83-R83)/P83</f>
        <v>0.014999999999999977</v>
      </c>
      <c r="U83" s="88"/>
      <c r="V83" s="88">
        <f>(S83-R83)/P83*J83+R83</f>
        <v>9.360000000000001</v>
      </c>
      <c r="W83" s="86" t="s">
        <v>86</v>
      </c>
      <c r="X83" s="2">
        <v>32</v>
      </c>
    </row>
    <row r="84" spans="1:24" ht="12.75">
      <c r="A84" s="1">
        <v>67</v>
      </c>
      <c r="B84" s="10">
        <v>38204</v>
      </c>
      <c r="C84" s="44">
        <v>0.034722222222222224</v>
      </c>
      <c r="D84" s="11">
        <v>38203.868055555555</v>
      </c>
      <c r="E84" s="12">
        <v>2453222.3681</v>
      </c>
      <c r="F84" s="90">
        <f t="shared" si="5"/>
        <v>0.8569380490483809</v>
      </c>
      <c r="I84" t="s">
        <v>62</v>
      </c>
      <c r="J84">
        <v>6</v>
      </c>
      <c r="L84" s="1">
        <v>2</v>
      </c>
      <c r="M84" t="s">
        <v>37</v>
      </c>
      <c r="N84" s="2">
        <v>3.5</v>
      </c>
      <c r="P84" s="1">
        <f t="shared" si="1"/>
        <v>8</v>
      </c>
      <c r="R84" s="30">
        <f>AA1</f>
        <v>9.3</v>
      </c>
      <c r="S84" s="30">
        <f>B1</f>
        <v>9.39</v>
      </c>
      <c r="T84" s="12">
        <f t="shared" si="6"/>
        <v>0.011249999999999982</v>
      </c>
      <c r="U84" s="88"/>
      <c r="V84" s="88">
        <f>(S84-R84)/P84*J84+R84</f>
        <v>9.3675</v>
      </c>
      <c r="W84" s="86" t="s">
        <v>86</v>
      </c>
      <c r="X84" s="2">
        <v>32</v>
      </c>
    </row>
    <row r="85" spans="1:24" ht="12.75">
      <c r="A85" s="1">
        <v>68</v>
      </c>
      <c r="B85" s="10">
        <v>38204</v>
      </c>
      <c r="C85" s="44">
        <v>0.03958333333333333</v>
      </c>
      <c r="D85" s="11">
        <v>38203.87291666667</v>
      </c>
      <c r="E85" s="12">
        <v>2453222.3729</v>
      </c>
      <c r="F85" s="90">
        <f t="shared" si="5"/>
        <v>0.8664093683087231</v>
      </c>
      <c r="L85" s="1">
        <v>0</v>
      </c>
      <c r="M85" t="s">
        <v>37</v>
      </c>
      <c r="N85" s="2">
        <v>3.5</v>
      </c>
      <c r="O85" s="1" t="s">
        <v>5</v>
      </c>
      <c r="S85" s="30">
        <f>B1</f>
        <v>9.39</v>
      </c>
      <c r="U85" s="88"/>
      <c r="V85" s="88">
        <f>B1</f>
        <v>9.39</v>
      </c>
      <c r="W85" s="86" t="s">
        <v>86</v>
      </c>
      <c r="X85" s="2">
        <v>32</v>
      </c>
    </row>
    <row r="86" spans="1:24" ht="12.75">
      <c r="A86" s="1">
        <v>69</v>
      </c>
      <c r="B86" s="10">
        <v>38204</v>
      </c>
      <c r="C86" s="44">
        <v>0.04270833333333333</v>
      </c>
      <c r="D86" s="11">
        <v>38203.876388888886</v>
      </c>
      <c r="E86" s="12">
        <v>2453222.376</v>
      </c>
      <c r="F86" s="90">
        <f t="shared" si="5"/>
        <v>0.8725262629357076</v>
      </c>
      <c r="I86" t="s">
        <v>37</v>
      </c>
      <c r="J86">
        <v>1</v>
      </c>
      <c r="L86" s="1">
        <v>2</v>
      </c>
      <c r="M86" t="s">
        <v>61</v>
      </c>
      <c r="N86" s="2">
        <v>3</v>
      </c>
      <c r="O86" s="1" t="s">
        <v>5</v>
      </c>
      <c r="P86" s="1">
        <f aca="true" t="shared" si="7" ref="P86:P152">J86+L86</f>
        <v>3</v>
      </c>
      <c r="R86" s="30">
        <f>B1</f>
        <v>9.39</v>
      </c>
      <c r="S86" s="30">
        <f>Z1</f>
        <v>9.61</v>
      </c>
      <c r="T86" s="12">
        <f t="shared" si="6"/>
        <v>0.07333333333333296</v>
      </c>
      <c r="U86" s="88"/>
      <c r="V86" s="88">
        <f>(S86-R86)/P86*J86+R86</f>
        <v>9.463333333333333</v>
      </c>
      <c r="W86" s="86" t="s">
        <v>86</v>
      </c>
      <c r="X86" s="2">
        <v>32</v>
      </c>
    </row>
    <row r="87" spans="1:24" ht="12.75">
      <c r="A87" s="1">
        <v>70</v>
      </c>
      <c r="B87" s="10">
        <v>38204</v>
      </c>
      <c r="C87" s="44">
        <v>0.04895833333333333</v>
      </c>
      <c r="D87" s="11">
        <v>38203.88263888889</v>
      </c>
      <c r="E87" s="12">
        <v>2453222.3823</v>
      </c>
      <c r="F87" s="90">
        <f t="shared" si="5"/>
        <v>0.884957370096572</v>
      </c>
      <c r="I87" t="s">
        <v>61</v>
      </c>
      <c r="J87">
        <v>1</v>
      </c>
      <c r="L87" s="1">
        <v>2</v>
      </c>
      <c r="M87" t="s">
        <v>38</v>
      </c>
      <c r="N87" s="2">
        <v>3</v>
      </c>
      <c r="O87" s="1" t="s">
        <v>5</v>
      </c>
      <c r="P87" s="1">
        <f t="shared" si="7"/>
        <v>3</v>
      </c>
      <c r="R87" s="30">
        <f>Z1</f>
        <v>9.61</v>
      </c>
      <c r="S87" s="30">
        <f>C1</f>
        <v>9.74</v>
      </c>
      <c r="T87" s="12">
        <f t="shared" si="6"/>
        <v>0.04333333333333359</v>
      </c>
      <c r="U87" s="88"/>
      <c r="V87" s="88">
        <f>(S87-R87)/P87*J87+R87</f>
        <v>9.653333333333332</v>
      </c>
      <c r="W87" s="86" t="s">
        <v>86</v>
      </c>
      <c r="X87" s="2">
        <v>32</v>
      </c>
    </row>
    <row r="88" spans="1:24" ht="12.75">
      <c r="A88" s="1">
        <v>71</v>
      </c>
      <c r="B88" s="10">
        <v>38204</v>
      </c>
      <c r="C88" s="44">
        <v>0.05555555555555555</v>
      </c>
      <c r="D88" s="11">
        <v>38203.88888888889</v>
      </c>
      <c r="E88" s="12">
        <v>2453222.3889</v>
      </c>
      <c r="F88" s="90">
        <f t="shared" si="5"/>
        <v>0.8979804346538458</v>
      </c>
      <c r="I88" t="s">
        <v>61</v>
      </c>
      <c r="J88">
        <v>2</v>
      </c>
      <c r="L88" s="1">
        <v>1</v>
      </c>
      <c r="M88" t="s">
        <v>38</v>
      </c>
      <c r="N88" s="2">
        <v>3</v>
      </c>
      <c r="O88" s="1" t="s">
        <v>5</v>
      </c>
      <c r="P88" s="1">
        <f t="shared" si="7"/>
        <v>3</v>
      </c>
      <c r="R88" s="30">
        <f>Z1</f>
        <v>9.61</v>
      </c>
      <c r="S88" s="30">
        <f>C1</f>
        <v>9.74</v>
      </c>
      <c r="T88" s="12">
        <f t="shared" si="6"/>
        <v>0.04333333333333359</v>
      </c>
      <c r="U88" s="88"/>
      <c r="V88" s="88">
        <f>(S88-R88)/P88*J88+R88</f>
        <v>9.696666666666667</v>
      </c>
      <c r="W88" s="86" t="s">
        <v>86</v>
      </c>
      <c r="X88" s="2">
        <v>32</v>
      </c>
    </row>
    <row r="89" spans="1:24" ht="12.75">
      <c r="A89" s="1">
        <v>72</v>
      </c>
      <c r="B89" s="10">
        <v>38204</v>
      </c>
      <c r="C89" s="44">
        <v>0.05833333333333333</v>
      </c>
      <c r="D89" s="11">
        <v>38203.89166666667</v>
      </c>
      <c r="E89" s="12">
        <v>2453222.3917</v>
      </c>
      <c r="F89" s="90">
        <f t="shared" si="5"/>
        <v>0.903505370965604</v>
      </c>
      <c r="I89" t="s">
        <v>61</v>
      </c>
      <c r="J89">
        <v>3</v>
      </c>
      <c r="L89" s="1">
        <v>1</v>
      </c>
      <c r="M89" t="s">
        <v>38</v>
      </c>
      <c r="N89" s="2">
        <v>3</v>
      </c>
      <c r="O89" s="1" t="s">
        <v>5</v>
      </c>
      <c r="P89" s="1">
        <f t="shared" si="7"/>
        <v>4</v>
      </c>
      <c r="R89" s="30">
        <f>Z1</f>
        <v>9.61</v>
      </c>
      <c r="S89" s="30">
        <f>C1</f>
        <v>9.74</v>
      </c>
      <c r="T89" s="12">
        <f t="shared" si="6"/>
        <v>0.032500000000000195</v>
      </c>
      <c r="U89" s="88"/>
      <c r="V89" s="88">
        <f>(S89-R89)/P89*J89+R89</f>
        <v>9.7075</v>
      </c>
      <c r="W89" s="86" t="s">
        <v>86</v>
      </c>
      <c r="X89" s="2">
        <v>32</v>
      </c>
    </row>
    <row r="90" spans="1:24" ht="12.75">
      <c r="A90" s="1">
        <v>73</v>
      </c>
      <c r="B90" s="10">
        <v>38204</v>
      </c>
      <c r="C90" s="44">
        <v>0.061342592592592594</v>
      </c>
      <c r="D90" s="11">
        <v>38203.89444444444</v>
      </c>
      <c r="E90" s="12">
        <v>2453222.3947</v>
      </c>
      <c r="F90" s="90">
        <f t="shared" si="5"/>
        <v>0.9094249458479453</v>
      </c>
      <c r="L90" s="1">
        <v>0</v>
      </c>
      <c r="M90" t="s">
        <v>38</v>
      </c>
      <c r="N90" s="2">
        <v>3.5</v>
      </c>
      <c r="O90" s="1" t="s">
        <v>5</v>
      </c>
      <c r="S90" s="30">
        <f>C1</f>
        <v>9.74</v>
      </c>
      <c r="U90" s="88"/>
      <c r="V90" s="88">
        <f>C1</f>
        <v>9.74</v>
      </c>
      <c r="W90" s="86" t="s">
        <v>86</v>
      </c>
      <c r="X90" s="2">
        <v>32</v>
      </c>
    </row>
    <row r="91" spans="1:24" ht="12.75">
      <c r="A91" s="1">
        <v>74</v>
      </c>
      <c r="B91" s="10">
        <v>38204</v>
      </c>
      <c r="C91" s="44">
        <v>0.065625</v>
      </c>
      <c r="D91" s="11">
        <v>38203.899305555555</v>
      </c>
      <c r="E91" s="12">
        <v>2453222.399</v>
      </c>
      <c r="F91" s="90">
        <f t="shared" si="5"/>
        <v>0.9179096700602258</v>
      </c>
      <c r="I91" t="s">
        <v>38</v>
      </c>
      <c r="J91">
        <v>1</v>
      </c>
      <c r="L91" s="1">
        <v>2</v>
      </c>
      <c r="M91" t="s">
        <v>58</v>
      </c>
      <c r="N91" s="2">
        <v>3</v>
      </c>
      <c r="O91" s="1" t="s">
        <v>5</v>
      </c>
      <c r="P91" s="1">
        <f t="shared" si="7"/>
        <v>3</v>
      </c>
      <c r="R91" s="30">
        <f>C1</f>
        <v>9.74</v>
      </c>
      <c r="S91" s="30">
        <f>D1</f>
        <v>9.94</v>
      </c>
      <c r="T91" s="12">
        <f t="shared" si="6"/>
        <v>0.06666666666666643</v>
      </c>
      <c r="U91" s="88"/>
      <c r="V91" s="88">
        <f aca="true" t="shared" si="8" ref="V91:V96">(S91-R91)/P91*J91+R91</f>
        <v>9.806666666666667</v>
      </c>
      <c r="W91" s="86" t="s">
        <v>86</v>
      </c>
      <c r="X91" s="2">
        <v>32</v>
      </c>
    </row>
    <row r="92" spans="1:24" s="47" customFormat="1" ht="12.75">
      <c r="A92" s="52">
        <v>75</v>
      </c>
      <c r="B92" s="48">
        <v>38204</v>
      </c>
      <c r="C92" s="49">
        <v>0.07222222222222223</v>
      </c>
      <c r="D92" s="50">
        <v>38203.90555555555</v>
      </c>
      <c r="E92" s="51">
        <v>2453222.4056</v>
      </c>
      <c r="F92" s="58">
        <f t="shared" si="5"/>
        <v>0.9309327346174996</v>
      </c>
      <c r="I92" s="47" t="s">
        <v>38</v>
      </c>
      <c r="J92" s="47">
        <v>2</v>
      </c>
      <c r="L92" s="52">
        <v>1</v>
      </c>
      <c r="M92" s="47" t="s">
        <v>58</v>
      </c>
      <c r="N92" s="52">
        <v>2.5</v>
      </c>
      <c r="O92" s="52" t="s">
        <v>5</v>
      </c>
      <c r="P92" s="52">
        <f t="shared" si="7"/>
        <v>3</v>
      </c>
      <c r="Q92" s="52"/>
      <c r="R92" s="46">
        <f>C1</f>
        <v>9.74</v>
      </c>
      <c r="S92" s="46">
        <f>D1</f>
        <v>9.94</v>
      </c>
      <c r="T92" s="51">
        <f t="shared" si="6"/>
        <v>0.06666666666666643</v>
      </c>
      <c r="U92" s="60"/>
      <c r="V92" s="60">
        <f t="shared" si="8"/>
        <v>9.873333333333333</v>
      </c>
      <c r="W92" s="86" t="s">
        <v>86</v>
      </c>
      <c r="X92" s="2">
        <v>32</v>
      </c>
    </row>
    <row r="93" spans="1:24" ht="12.75">
      <c r="A93" s="1">
        <v>76</v>
      </c>
      <c r="B93" s="10">
        <v>38204</v>
      </c>
      <c r="C93" s="44">
        <v>0.0763888888888889</v>
      </c>
      <c r="D93" s="11">
        <v>38203.90972222222</v>
      </c>
      <c r="E93" s="12">
        <v>2453222.4097</v>
      </c>
      <c r="F93" s="90">
        <f t="shared" si="5"/>
        <v>0.9390228202593107</v>
      </c>
      <c r="I93" t="s">
        <v>58</v>
      </c>
      <c r="J93">
        <v>0</v>
      </c>
      <c r="L93" s="1">
        <v>3</v>
      </c>
      <c r="M93" t="s">
        <v>59</v>
      </c>
      <c r="N93" s="2">
        <v>3</v>
      </c>
      <c r="O93" s="1" t="s">
        <v>5</v>
      </c>
      <c r="P93" s="1">
        <f t="shared" si="7"/>
        <v>3</v>
      </c>
      <c r="R93" s="30">
        <f>D1</f>
        <v>9.94</v>
      </c>
      <c r="S93" s="30">
        <f>E1</f>
        <v>10.26</v>
      </c>
      <c r="T93" s="12">
        <f t="shared" si="6"/>
        <v>0.10666666666666676</v>
      </c>
      <c r="U93" s="88"/>
      <c r="V93" s="88">
        <f t="shared" si="8"/>
        <v>9.94</v>
      </c>
      <c r="W93" s="86" t="s">
        <v>86</v>
      </c>
      <c r="X93" s="2">
        <v>32</v>
      </c>
    </row>
    <row r="94" spans="1:24" ht="12.75">
      <c r="A94" s="1">
        <v>77</v>
      </c>
      <c r="B94" s="10">
        <v>38204</v>
      </c>
      <c r="C94" s="44">
        <v>0.08333333333333333</v>
      </c>
      <c r="D94" s="11">
        <v>38203.916666666664</v>
      </c>
      <c r="E94" s="12">
        <v>2453222.4167</v>
      </c>
      <c r="F94" s="90">
        <f t="shared" si="5"/>
        <v>0.9528351610387062</v>
      </c>
      <c r="I94" t="s">
        <v>58</v>
      </c>
      <c r="J94">
        <v>2</v>
      </c>
      <c r="L94" s="1">
        <v>2</v>
      </c>
      <c r="M94" t="s">
        <v>59</v>
      </c>
      <c r="N94" s="2">
        <v>3.5</v>
      </c>
      <c r="O94" s="1" t="s">
        <v>5</v>
      </c>
      <c r="P94" s="1">
        <f t="shared" si="7"/>
        <v>4</v>
      </c>
      <c r="R94" s="30">
        <f>D1</f>
        <v>9.94</v>
      </c>
      <c r="S94" s="30">
        <f>E1</f>
        <v>10.26</v>
      </c>
      <c r="T94" s="12">
        <f t="shared" si="6"/>
        <v>0.08000000000000007</v>
      </c>
      <c r="U94" s="88"/>
      <c r="V94" s="88">
        <f t="shared" si="8"/>
        <v>10.1</v>
      </c>
      <c r="W94" s="86" t="s">
        <v>86</v>
      </c>
      <c r="X94" s="2">
        <v>32</v>
      </c>
    </row>
    <row r="95" spans="1:24" ht="12.75">
      <c r="A95" s="1">
        <v>78</v>
      </c>
      <c r="B95" s="10">
        <v>38204</v>
      </c>
      <c r="C95" s="44">
        <v>0.08773148148148148</v>
      </c>
      <c r="D95" s="11">
        <v>38203.92083333333</v>
      </c>
      <c r="E95" s="12">
        <v>2453222.4211</v>
      </c>
      <c r="F95" s="90">
        <f t="shared" si="5"/>
        <v>0.9615172040769266</v>
      </c>
      <c r="I95" t="s">
        <v>58</v>
      </c>
      <c r="J95">
        <v>2</v>
      </c>
      <c r="L95" s="1">
        <v>1</v>
      </c>
      <c r="M95" t="s">
        <v>59</v>
      </c>
      <c r="N95" s="2">
        <v>4</v>
      </c>
      <c r="O95" s="1" t="s">
        <v>5</v>
      </c>
      <c r="P95" s="1">
        <f t="shared" si="7"/>
        <v>3</v>
      </c>
      <c r="R95" s="30">
        <f>D1</f>
        <v>9.94</v>
      </c>
      <c r="S95" s="30">
        <f>E1</f>
        <v>10.26</v>
      </c>
      <c r="T95" s="12">
        <f t="shared" si="6"/>
        <v>0.10666666666666676</v>
      </c>
      <c r="U95" s="88"/>
      <c r="V95" s="88">
        <f t="shared" si="8"/>
        <v>10.153333333333332</v>
      </c>
      <c r="W95" s="86" t="s">
        <v>86</v>
      </c>
      <c r="X95" s="2">
        <v>32</v>
      </c>
    </row>
    <row r="96" spans="1:24" ht="12.75">
      <c r="A96" s="1">
        <v>79</v>
      </c>
      <c r="B96" s="10">
        <v>38204</v>
      </c>
      <c r="C96" s="44">
        <v>0.09444444444444444</v>
      </c>
      <c r="D96" s="11">
        <v>38203.927777777775</v>
      </c>
      <c r="E96" s="12">
        <v>2453222.4278</v>
      </c>
      <c r="F96" s="90">
        <f t="shared" si="5"/>
        <v>0.9747375883788436</v>
      </c>
      <c r="I96" t="s">
        <v>58</v>
      </c>
      <c r="J96">
        <v>3</v>
      </c>
      <c r="L96" s="1">
        <v>1</v>
      </c>
      <c r="M96" t="s">
        <v>59</v>
      </c>
      <c r="N96" s="2">
        <v>3</v>
      </c>
      <c r="O96" s="1" t="s">
        <v>5</v>
      </c>
      <c r="P96" s="1">
        <f t="shared" si="7"/>
        <v>4</v>
      </c>
      <c r="R96" s="30">
        <f>D1</f>
        <v>9.94</v>
      </c>
      <c r="S96" s="30">
        <f>E1</f>
        <v>10.26</v>
      </c>
      <c r="T96" s="12">
        <f t="shared" si="6"/>
        <v>0.08000000000000007</v>
      </c>
      <c r="U96" s="88"/>
      <c r="V96" s="88">
        <f t="shared" si="8"/>
        <v>10.18</v>
      </c>
      <c r="W96" s="86" t="s">
        <v>86</v>
      </c>
      <c r="X96" s="2">
        <v>32</v>
      </c>
    </row>
    <row r="97" spans="1:24" ht="12.75">
      <c r="A97" s="1">
        <v>80</v>
      </c>
      <c r="B97" s="10">
        <v>38204</v>
      </c>
      <c r="C97" s="44">
        <v>0.09965277777777777</v>
      </c>
      <c r="D97" s="11">
        <v>38203.933333333334</v>
      </c>
      <c r="E97" s="12">
        <v>2453222.433</v>
      </c>
      <c r="F97" s="90">
        <f t="shared" si="5"/>
        <v>0.9849981847802383</v>
      </c>
      <c r="L97" s="1">
        <v>0</v>
      </c>
      <c r="M97" t="s">
        <v>59</v>
      </c>
      <c r="N97" s="2">
        <v>4</v>
      </c>
      <c r="O97" s="1" t="s">
        <v>5</v>
      </c>
      <c r="S97" s="30">
        <f>E1</f>
        <v>10.26</v>
      </c>
      <c r="U97" s="88"/>
      <c r="V97" s="88">
        <f>E1</f>
        <v>10.26</v>
      </c>
      <c r="W97" s="86" t="s">
        <v>86</v>
      </c>
      <c r="X97" s="2">
        <v>32</v>
      </c>
    </row>
    <row r="98" spans="1:24" ht="12.75">
      <c r="A98" s="52">
        <v>81</v>
      </c>
      <c r="B98" s="48">
        <v>38204</v>
      </c>
      <c r="C98" s="49">
        <v>0.103125</v>
      </c>
      <c r="D98" s="50">
        <v>38203.93680555555</v>
      </c>
      <c r="E98" s="51">
        <v>2453222.4365</v>
      </c>
      <c r="F98" s="58">
        <f t="shared" si="5"/>
        <v>0.9919043547105275</v>
      </c>
      <c r="G98" s="47"/>
      <c r="H98" s="47"/>
      <c r="I98" s="47" t="s">
        <v>59</v>
      </c>
      <c r="J98" s="47">
        <v>2</v>
      </c>
      <c r="K98" s="47"/>
      <c r="L98" s="52"/>
      <c r="M98" s="47"/>
      <c r="N98" s="52">
        <v>4</v>
      </c>
      <c r="O98" s="52" t="s">
        <v>5</v>
      </c>
      <c r="P98" s="52"/>
      <c r="Q98" s="52"/>
      <c r="R98" s="46">
        <f>E1</f>
        <v>10.26</v>
      </c>
      <c r="S98" s="46">
        <v>10.3</v>
      </c>
      <c r="T98" s="51"/>
      <c r="U98" s="60"/>
      <c r="V98" s="60">
        <f>R98+$U$17*J98</f>
        <v>10.35814293026793</v>
      </c>
      <c r="W98" s="86" t="s">
        <v>86</v>
      </c>
      <c r="X98" s="2">
        <v>32</v>
      </c>
    </row>
    <row r="99" spans="1:24" ht="12.75">
      <c r="A99" s="52">
        <v>82</v>
      </c>
      <c r="B99" s="48">
        <v>38204</v>
      </c>
      <c r="C99" s="49">
        <v>0.109375</v>
      </c>
      <c r="D99" s="50">
        <v>38203.94305555556</v>
      </c>
      <c r="E99" s="51">
        <v>2453222.4427</v>
      </c>
      <c r="F99" s="58">
        <f t="shared" si="5"/>
        <v>0.004138143045565812</v>
      </c>
      <c r="G99" s="47"/>
      <c r="H99" s="47"/>
      <c r="I99" s="47" t="s">
        <v>59</v>
      </c>
      <c r="J99" s="47">
        <v>2</v>
      </c>
      <c r="K99" s="47"/>
      <c r="L99" s="52"/>
      <c r="M99" s="47"/>
      <c r="N99" s="52">
        <v>4</v>
      </c>
      <c r="O99" s="52" t="s">
        <v>5</v>
      </c>
      <c r="P99" s="52"/>
      <c r="Q99" s="52"/>
      <c r="R99" s="46">
        <f>E1</f>
        <v>10.26</v>
      </c>
      <c r="S99" s="46">
        <v>10.3</v>
      </c>
      <c r="T99" s="51"/>
      <c r="U99" s="60"/>
      <c r="V99" s="60">
        <f>R99+$U$17*J99</f>
        <v>10.35814293026793</v>
      </c>
      <c r="W99" s="86" t="s">
        <v>86</v>
      </c>
      <c r="X99" s="2">
        <v>32</v>
      </c>
    </row>
    <row r="100" spans="1:24" ht="12.75">
      <c r="A100" s="1">
        <v>83</v>
      </c>
      <c r="B100" s="10">
        <v>38204</v>
      </c>
      <c r="C100" s="44">
        <v>0.11319444444444444</v>
      </c>
      <c r="D100" s="11">
        <v>38203.94652777778</v>
      </c>
      <c r="E100" s="12">
        <v>2453222.4465</v>
      </c>
      <c r="F100" s="90">
        <f t="shared" si="5"/>
        <v>0.011636271291081357</v>
      </c>
      <c r="L100" s="1">
        <v>0</v>
      </c>
      <c r="M100" t="s">
        <v>59</v>
      </c>
      <c r="N100" s="2">
        <v>3</v>
      </c>
      <c r="O100" s="1" t="s">
        <v>5</v>
      </c>
      <c r="S100" s="30">
        <f>E1</f>
        <v>10.26</v>
      </c>
      <c r="U100" s="88"/>
      <c r="V100" s="88">
        <f>E1</f>
        <v>10.26</v>
      </c>
      <c r="W100" s="86" t="s">
        <v>86</v>
      </c>
      <c r="X100" s="2">
        <v>32</v>
      </c>
    </row>
    <row r="101" spans="1:24" ht="12.75">
      <c r="A101" s="1">
        <v>84</v>
      </c>
      <c r="B101" s="10">
        <v>38204</v>
      </c>
      <c r="C101" s="44">
        <v>0.11886574074074074</v>
      </c>
      <c r="D101" s="11">
        <v>38203.95208333333</v>
      </c>
      <c r="E101" s="12">
        <v>2453222.4522</v>
      </c>
      <c r="F101" s="90">
        <f t="shared" si="5"/>
        <v>0.022883463659354675</v>
      </c>
      <c r="I101" t="s">
        <v>58</v>
      </c>
      <c r="J101">
        <v>3</v>
      </c>
      <c r="L101" s="1">
        <v>1</v>
      </c>
      <c r="M101" t="s">
        <v>59</v>
      </c>
      <c r="N101" s="2">
        <v>4</v>
      </c>
      <c r="O101" s="1" t="s">
        <v>5</v>
      </c>
      <c r="P101" s="1">
        <f t="shared" si="7"/>
        <v>4</v>
      </c>
      <c r="R101" s="30">
        <f>D1</f>
        <v>9.94</v>
      </c>
      <c r="S101" s="30">
        <f>E1</f>
        <v>10.26</v>
      </c>
      <c r="T101" s="12">
        <f t="shared" si="6"/>
        <v>0.08000000000000007</v>
      </c>
      <c r="U101" s="88"/>
      <c r="V101" s="88">
        <f>(S101-R101)/P101*J101+R101</f>
        <v>10.18</v>
      </c>
      <c r="W101" s="86" t="s">
        <v>86</v>
      </c>
      <c r="X101" s="2">
        <v>32</v>
      </c>
    </row>
    <row r="102" spans="1:24" ht="12.75">
      <c r="A102" s="1">
        <v>85</v>
      </c>
      <c r="B102" s="10">
        <v>38206</v>
      </c>
      <c r="C102" s="44">
        <v>0.030555555555555555</v>
      </c>
      <c r="D102" s="62">
        <v>38205.86388888889</v>
      </c>
      <c r="E102" s="12">
        <v>2453224.3639</v>
      </c>
      <c r="F102" s="90">
        <f t="shared" si="5"/>
        <v>0.795033865133064</v>
      </c>
      <c r="I102" t="s">
        <v>62</v>
      </c>
      <c r="J102">
        <v>2</v>
      </c>
      <c r="L102" s="1">
        <v>2</v>
      </c>
      <c r="M102" t="s">
        <v>37</v>
      </c>
      <c r="N102" s="2">
        <v>3</v>
      </c>
      <c r="O102" s="1" t="s">
        <v>66</v>
      </c>
      <c r="P102" s="1">
        <f t="shared" si="7"/>
        <v>4</v>
      </c>
      <c r="R102" s="30">
        <f>AA1</f>
        <v>9.3</v>
      </c>
      <c r="S102" s="30">
        <f>B1</f>
        <v>9.39</v>
      </c>
      <c r="T102" s="12">
        <f t="shared" si="6"/>
        <v>0.022499999999999964</v>
      </c>
      <c r="U102" s="88"/>
      <c r="V102" s="88">
        <f>(S102-R102)/P102*J102+R102</f>
        <v>9.345</v>
      </c>
      <c r="W102" s="86" t="s">
        <v>86</v>
      </c>
      <c r="X102" s="2">
        <v>32</v>
      </c>
    </row>
    <row r="103" spans="1:24" ht="12.75">
      <c r="A103" s="68">
        <v>86</v>
      </c>
      <c r="B103" s="64">
        <v>38210</v>
      </c>
      <c r="C103" s="65">
        <v>0.04583333333333334</v>
      </c>
      <c r="D103" s="66">
        <v>38209.879166666666</v>
      </c>
      <c r="E103" s="67">
        <v>2453228.3791</v>
      </c>
      <c r="F103" s="91">
        <f t="shared" si="5"/>
        <v>0.7177928183009499</v>
      </c>
      <c r="G103" s="63"/>
      <c r="H103" s="63"/>
      <c r="I103" s="63" t="s">
        <v>62</v>
      </c>
      <c r="J103" s="63">
        <v>4</v>
      </c>
      <c r="K103" s="63"/>
      <c r="L103" s="68">
        <v>5</v>
      </c>
      <c r="M103" s="63" t="s">
        <v>37</v>
      </c>
      <c r="N103" s="68">
        <v>2.5</v>
      </c>
      <c r="O103" s="68" t="s">
        <v>66</v>
      </c>
      <c r="P103" s="68">
        <f t="shared" si="7"/>
        <v>9</v>
      </c>
      <c r="Q103" s="68"/>
      <c r="R103" s="69">
        <f>AA1</f>
        <v>9.3</v>
      </c>
      <c r="S103" s="69">
        <f>B1</f>
        <v>9.39</v>
      </c>
      <c r="T103" s="67">
        <f t="shared" si="6"/>
        <v>0.009999999999999985</v>
      </c>
      <c r="U103" s="89"/>
      <c r="V103" s="89">
        <f>(S103-R103)/P103*J103+R103</f>
        <v>9.34</v>
      </c>
      <c r="W103" s="86" t="s">
        <v>87</v>
      </c>
      <c r="X103" s="2">
        <v>33</v>
      </c>
    </row>
    <row r="104" spans="1:24" ht="12.75">
      <c r="A104" s="59">
        <v>87</v>
      </c>
      <c r="B104" s="55">
        <v>38213</v>
      </c>
      <c r="C104" s="56">
        <v>0.9875</v>
      </c>
      <c r="D104" s="57">
        <v>38212.82083333333</v>
      </c>
      <c r="E104" s="58">
        <v>2453232.3208</v>
      </c>
      <c r="F104" s="58">
        <f t="shared" si="5"/>
        <v>0.4955221882311207</v>
      </c>
      <c r="G104" s="54"/>
      <c r="H104" s="54"/>
      <c r="I104" s="54" t="s">
        <v>59</v>
      </c>
      <c r="J104" s="54">
        <v>2</v>
      </c>
      <c r="K104" s="54"/>
      <c r="L104" s="59"/>
      <c r="M104" s="54"/>
      <c r="N104" s="59">
        <v>4</v>
      </c>
      <c r="O104" s="59"/>
      <c r="P104" s="59"/>
      <c r="Q104" s="59"/>
      <c r="R104" s="61">
        <f>E1</f>
        <v>10.26</v>
      </c>
      <c r="S104" s="61"/>
      <c r="T104" s="58"/>
      <c r="U104" s="60"/>
      <c r="V104" s="60">
        <f>R104+$U$17*J104</f>
        <v>10.35814293026793</v>
      </c>
      <c r="W104" s="86" t="s">
        <v>86</v>
      </c>
      <c r="X104" s="2">
        <v>32</v>
      </c>
    </row>
    <row r="105" spans="1:24" ht="12.75">
      <c r="A105" s="1">
        <v>88</v>
      </c>
      <c r="B105" s="10">
        <v>38213</v>
      </c>
      <c r="C105" s="44">
        <v>0.9972222222222222</v>
      </c>
      <c r="D105" s="62">
        <v>38212.830555555556</v>
      </c>
      <c r="E105" s="12">
        <v>2453232.3306</v>
      </c>
      <c r="F105" s="90">
        <f t="shared" si="5"/>
        <v>0.5148594662412052</v>
      </c>
      <c r="I105" t="s">
        <v>58</v>
      </c>
      <c r="J105">
        <v>2</v>
      </c>
      <c r="L105" s="1">
        <v>2</v>
      </c>
      <c r="M105" t="s">
        <v>59</v>
      </c>
      <c r="N105" s="1">
        <v>3.5</v>
      </c>
      <c r="P105" s="1">
        <f t="shared" si="7"/>
        <v>4</v>
      </c>
      <c r="R105" s="30">
        <f>D1</f>
        <v>9.94</v>
      </c>
      <c r="S105" s="30">
        <f>E1</f>
        <v>10.26</v>
      </c>
      <c r="T105" s="12">
        <f t="shared" si="6"/>
        <v>0.08000000000000007</v>
      </c>
      <c r="U105" s="88"/>
      <c r="V105" s="88">
        <f>(S105-R105)/P105*J105+R105</f>
        <v>10.1</v>
      </c>
      <c r="W105" s="86" t="s">
        <v>86</v>
      </c>
      <c r="X105" s="2">
        <v>32</v>
      </c>
    </row>
    <row r="106" spans="1:24" ht="12.75">
      <c r="A106" s="1">
        <v>89</v>
      </c>
      <c r="B106" s="10">
        <v>38214</v>
      </c>
      <c r="C106" s="44">
        <v>0.02800925925925926</v>
      </c>
      <c r="D106" s="62">
        <v>38212.86111111111</v>
      </c>
      <c r="E106" s="12">
        <v>2453232.3613</v>
      </c>
      <c r="F106" s="90">
        <f t="shared" si="5"/>
        <v>0.5754364486825807</v>
      </c>
      <c r="I106" t="s">
        <v>38</v>
      </c>
      <c r="J106">
        <v>2</v>
      </c>
      <c r="L106" s="1">
        <v>3</v>
      </c>
      <c r="M106" t="s">
        <v>58</v>
      </c>
      <c r="N106" s="2">
        <v>4</v>
      </c>
      <c r="P106" s="1">
        <f t="shared" si="7"/>
        <v>5</v>
      </c>
      <c r="R106" s="30">
        <f>C1</f>
        <v>9.74</v>
      </c>
      <c r="S106" s="30">
        <f>D1</f>
        <v>9.94</v>
      </c>
      <c r="T106" s="12">
        <f t="shared" si="6"/>
        <v>0.039999999999999855</v>
      </c>
      <c r="U106" s="88"/>
      <c r="V106" s="88">
        <f>(S106-R106)/P106*J106+R106</f>
        <v>9.82</v>
      </c>
      <c r="W106" s="86" t="s">
        <v>86</v>
      </c>
      <c r="X106" s="2">
        <v>32</v>
      </c>
    </row>
    <row r="107" spans="1:24" ht="12.75">
      <c r="A107" s="1">
        <v>90</v>
      </c>
      <c r="B107" s="10">
        <v>38216</v>
      </c>
      <c r="C107" s="44">
        <v>0.12708333333333333</v>
      </c>
      <c r="D107" s="62">
        <v>38215.96041666667</v>
      </c>
      <c r="E107" s="12">
        <v>2453234.4604</v>
      </c>
      <c r="F107" s="90">
        <f t="shared" si="5"/>
        <v>0.717362958257354</v>
      </c>
      <c r="I107" t="s">
        <v>62</v>
      </c>
      <c r="J107">
        <v>3</v>
      </c>
      <c r="L107" s="1">
        <v>2</v>
      </c>
      <c r="M107" t="s">
        <v>37</v>
      </c>
      <c r="N107" s="1">
        <v>3.5</v>
      </c>
      <c r="P107" s="1">
        <f t="shared" si="7"/>
        <v>5</v>
      </c>
      <c r="R107" s="30">
        <f>AA1</f>
        <v>9.3</v>
      </c>
      <c r="S107" s="30">
        <f>B1</f>
        <v>9.39</v>
      </c>
      <c r="T107" s="12">
        <f t="shared" si="6"/>
        <v>0.01799999999999997</v>
      </c>
      <c r="U107" s="88"/>
      <c r="V107" s="88">
        <f>(S107-R107)/P107*J107+R107</f>
        <v>9.354000000000001</v>
      </c>
      <c r="W107" s="86" t="s">
        <v>86</v>
      </c>
      <c r="X107" s="2">
        <v>32</v>
      </c>
    </row>
    <row r="108" spans="1:24" ht="12.75">
      <c r="A108" s="1">
        <v>91</v>
      </c>
      <c r="B108" s="10">
        <v>38217</v>
      </c>
      <c r="C108" s="44">
        <v>0.004861111111111111</v>
      </c>
      <c r="D108" s="62">
        <v>38216.83819444444</v>
      </c>
      <c r="E108" s="12">
        <v>2453235.3382</v>
      </c>
      <c r="F108" s="90">
        <f t="shared" si="5"/>
        <v>0.44943055356077366</v>
      </c>
      <c r="I108" t="s">
        <v>58</v>
      </c>
      <c r="J108">
        <v>0</v>
      </c>
      <c r="N108" s="1">
        <v>3</v>
      </c>
      <c r="R108" s="30">
        <f>D1</f>
        <v>9.94</v>
      </c>
      <c r="U108" s="88"/>
      <c r="V108" s="88">
        <f>D1</f>
        <v>9.94</v>
      </c>
      <c r="W108" s="86" t="s">
        <v>86</v>
      </c>
      <c r="X108" s="2">
        <v>32</v>
      </c>
    </row>
    <row r="109" spans="1:24" ht="12.75">
      <c r="A109" s="59">
        <v>92</v>
      </c>
      <c r="B109" s="55">
        <v>38217</v>
      </c>
      <c r="C109" s="56">
        <v>0.027777777777777776</v>
      </c>
      <c r="D109" s="57">
        <v>38216.86111111111</v>
      </c>
      <c r="E109" s="58">
        <v>2453235.3611</v>
      </c>
      <c r="F109" s="58">
        <f t="shared" si="5"/>
        <v>0.4946166409406487</v>
      </c>
      <c r="G109" s="54"/>
      <c r="H109" s="54"/>
      <c r="I109" s="54" t="s">
        <v>59</v>
      </c>
      <c r="J109" s="54">
        <v>1</v>
      </c>
      <c r="K109" s="54"/>
      <c r="L109" s="59"/>
      <c r="M109" s="54"/>
      <c r="N109" s="59">
        <v>3.5</v>
      </c>
      <c r="O109" s="59"/>
      <c r="P109" s="59"/>
      <c r="Q109" s="59"/>
      <c r="R109" s="61">
        <f>E1</f>
        <v>10.26</v>
      </c>
      <c r="S109" s="61"/>
      <c r="T109" s="58"/>
      <c r="U109" s="60"/>
      <c r="V109" s="60">
        <f>R109+$U$17*J109</f>
        <v>10.309071465133965</v>
      </c>
      <c r="W109" s="86" t="s">
        <v>86</v>
      </c>
      <c r="X109" s="2">
        <v>32</v>
      </c>
    </row>
    <row r="110" spans="1:24" ht="12.75">
      <c r="A110" s="59">
        <v>93</v>
      </c>
      <c r="B110" s="55">
        <v>38217</v>
      </c>
      <c r="C110" s="56">
        <v>0.029861111111111113</v>
      </c>
      <c r="D110" s="57">
        <v>38216.86319444444</v>
      </c>
      <c r="E110" s="58">
        <v>2453235.3632</v>
      </c>
      <c r="F110" s="58">
        <f t="shared" si="5"/>
        <v>0.4987603436338759</v>
      </c>
      <c r="G110" s="54"/>
      <c r="H110" s="54"/>
      <c r="I110" s="54" t="s">
        <v>59</v>
      </c>
      <c r="J110" s="54">
        <v>2</v>
      </c>
      <c r="K110" s="54"/>
      <c r="L110" s="59"/>
      <c r="M110" s="54"/>
      <c r="N110" s="59">
        <v>4</v>
      </c>
      <c r="O110" s="59"/>
      <c r="P110" s="59"/>
      <c r="Q110" s="59"/>
      <c r="R110" s="61">
        <f>E1</f>
        <v>10.26</v>
      </c>
      <c r="S110" s="61"/>
      <c r="T110" s="58"/>
      <c r="U110" s="60"/>
      <c r="V110" s="60">
        <f>R110+$U$17*J110</f>
        <v>10.35814293026793</v>
      </c>
      <c r="W110" s="86" t="s">
        <v>86</v>
      </c>
      <c r="X110" s="2">
        <v>32</v>
      </c>
    </row>
    <row r="111" spans="1:24" ht="12.75">
      <c r="A111" s="59">
        <v>94</v>
      </c>
      <c r="B111" s="55">
        <v>38217</v>
      </c>
      <c r="C111" s="56">
        <v>0.03819444444444444</v>
      </c>
      <c r="D111" s="57">
        <v>38216.87152777778</v>
      </c>
      <c r="E111" s="58">
        <v>2453235.3715</v>
      </c>
      <c r="F111" s="58">
        <f t="shared" si="5"/>
        <v>0.515137833743438</v>
      </c>
      <c r="G111" s="54"/>
      <c r="H111" s="54"/>
      <c r="I111" s="54" t="s">
        <v>59</v>
      </c>
      <c r="J111" s="54">
        <v>1</v>
      </c>
      <c r="K111" s="54"/>
      <c r="L111" s="59"/>
      <c r="M111" s="54"/>
      <c r="N111" s="59">
        <v>3</v>
      </c>
      <c r="O111" s="59"/>
      <c r="P111" s="59"/>
      <c r="Q111" s="59"/>
      <c r="R111" s="61">
        <f>E1</f>
        <v>10.26</v>
      </c>
      <c r="S111" s="61"/>
      <c r="T111" s="58"/>
      <c r="U111" s="60"/>
      <c r="V111" s="60">
        <f>R111+$U$17*J111</f>
        <v>10.309071465133965</v>
      </c>
      <c r="W111" s="86" t="s">
        <v>86</v>
      </c>
      <c r="X111" s="2">
        <v>32</v>
      </c>
    </row>
    <row r="112" spans="1:24" s="47" customFormat="1" ht="12.75">
      <c r="A112" s="52">
        <v>95</v>
      </c>
      <c r="B112" s="48">
        <v>38217</v>
      </c>
      <c r="C112" s="49">
        <v>0.04375</v>
      </c>
      <c r="D112" s="50">
        <v>38216.87708333333</v>
      </c>
      <c r="E112" s="51">
        <v>2453235.3771</v>
      </c>
      <c r="F112" s="58">
        <f t="shared" si="5"/>
        <v>0.5261877072857715</v>
      </c>
      <c r="I112" s="47" t="s">
        <v>58</v>
      </c>
      <c r="J112" s="47">
        <v>2</v>
      </c>
      <c r="L112" s="52">
        <v>2</v>
      </c>
      <c r="M112" s="47" t="s">
        <v>59</v>
      </c>
      <c r="N112" s="52">
        <v>2.5</v>
      </c>
      <c r="O112" s="52"/>
      <c r="P112" s="52">
        <f t="shared" si="7"/>
        <v>4</v>
      </c>
      <c r="Q112" s="52"/>
      <c r="R112" s="46">
        <f>D1</f>
        <v>9.94</v>
      </c>
      <c r="S112" s="46">
        <f>E1</f>
        <v>10.26</v>
      </c>
      <c r="T112" s="51">
        <f t="shared" si="6"/>
        <v>0.08000000000000007</v>
      </c>
      <c r="U112" s="60"/>
      <c r="V112" s="60">
        <f aca="true" t="shared" si="9" ref="V112:V119">(S112-R112)/P112*J112+R112</f>
        <v>10.1</v>
      </c>
      <c r="W112" s="86" t="s">
        <v>86</v>
      </c>
      <c r="X112" s="2">
        <v>32</v>
      </c>
    </row>
    <row r="113" spans="1:24" ht="12.75">
      <c r="A113" s="1">
        <v>96</v>
      </c>
      <c r="B113" s="10">
        <v>38217</v>
      </c>
      <c r="C113" s="44">
        <v>0.05347222222222222</v>
      </c>
      <c r="D113" s="62">
        <v>38216.88680555556</v>
      </c>
      <c r="E113" s="12">
        <v>2453235.3868</v>
      </c>
      <c r="F113" s="90">
        <f t="shared" si="5"/>
        <v>0.5453276655512127</v>
      </c>
      <c r="I113" s="19" t="s">
        <v>38</v>
      </c>
      <c r="J113" s="19">
        <v>3</v>
      </c>
      <c r="K113" s="19"/>
      <c r="L113" s="2">
        <v>2</v>
      </c>
      <c r="M113" s="19" t="s">
        <v>58</v>
      </c>
      <c r="N113" s="2">
        <v>3</v>
      </c>
      <c r="O113" s="2"/>
      <c r="P113" s="2">
        <f t="shared" si="7"/>
        <v>5</v>
      </c>
      <c r="Q113" s="2"/>
      <c r="R113" s="71">
        <f>C1</f>
        <v>9.74</v>
      </c>
      <c r="S113" s="71">
        <f>D1</f>
        <v>9.94</v>
      </c>
      <c r="T113" s="119">
        <f t="shared" si="6"/>
        <v>0.039999999999999855</v>
      </c>
      <c r="U113" s="88"/>
      <c r="V113" s="88">
        <f t="shared" si="9"/>
        <v>9.86</v>
      </c>
      <c r="W113" s="86" t="s">
        <v>86</v>
      </c>
      <c r="X113" s="2">
        <v>32</v>
      </c>
    </row>
    <row r="114" spans="1:24" ht="12.75">
      <c r="A114" s="1">
        <v>97</v>
      </c>
      <c r="B114" s="10">
        <v>38217</v>
      </c>
      <c r="C114" s="44">
        <v>0.059722222222222225</v>
      </c>
      <c r="D114" s="62">
        <v>38216.893055555556</v>
      </c>
      <c r="E114" s="12">
        <v>2453235.3931</v>
      </c>
      <c r="F114" s="90">
        <f t="shared" si="5"/>
        <v>0.5577587727120772</v>
      </c>
      <c r="I114" s="19" t="s">
        <v>38</v>
      </c>
      <c r="J114" s="19">
        <v>2</v>
      </c>
      <c r="K114" s="19"/>
      <c r="L114" s="2">
        <v>3</v>
      </c>
      <c r="M114" s="19" t="s">
        <v>58</v>
      </c>
      <c r="N114" s="2">
        <v>4</v>
      </c>
      <c r="O114" s="2"/>
      <c r="P114" s="2">
        <f t="shared" si="7"/>
        <v>5</v>
      </c>
      <c r="Q114" s="2"/>
      <c r="R114" s="71">
        <f>C1</f>
        <v>9.74</v>
      </c>
      <c r="S114" s="71">
        <f>D1</f>
        <v>9.94</v>
      </c>
      <c r="T114" s="119">
        <f t="shared" si="6"/>
        <v>0.039999999999999855</v>
      </c>
      <c r="U114" s="88"/>
      <c r="V114" s="88">
        <f t="shared" si="9"/>
        <v>9.82</v>
      </c>
      <c r="W114" s="86" t="s">
        <v>86</v>
      </c>
      <c r="X114" s="2">
        <v>32</v>
      </c>
    </row>
    <row r="115" spans="1:24" ht="12.75">
      <c r="A115" s="1">
        <v>98</v>
      </c>
      <c r="B115" s="10">
        <v>38217</v>
      </c>
      <c r="C115" s="44">
        <v>0.07013888888888889</v>
      </c>
      <c r="D115" s="62">
        <v>38216.90347222222</v>
      </c>
      <c r="E115" s="12">
        <v>2453235.4035</v>
      </c>
      <c r="F115" s="90">
        <f t="shared" si="5"/>
        <v>0.5782799655148665</v>
      </c>
      <c r="I115" s="19" t="s">
        <v>38</v>
      </c>
      <c r="J115" s="19">
        <v>1</v>
      </c>
      <c r="K115" s="19"/>
      <c r="L115" s="2">
        <v>4</v>
      </c>
      <c r="M115" s="19" t="s">
        <v>58</v>
      </c>
      <c r="N115" s="2">
        <v>3.5</v>
      </c>
      <c r="O115" s="2"/>
      <c r="P115" s="2">
        <f t="shared" si="7"/>
        <v>5</v>
      </c>
      <c r="Q115" s="2"/>
      <c r="R115" s="71">
        <f>C1</f>
        <v>9.74</v>
      </c>
      <c r="S115" s="71">
        <f>D1</f>
        <v>9.94</v>
      </c>
      <c r="T115" s="119">
        <f t="shared" si="6"/>
        <v>0.039999999999999855</v>
      </c>
      <c r="U115" s="88"/>
      <c r="V115" s="88">
        <f t="shared" si="9"/>
        <v>9.78</v>
      </c>
      <c r="W115" s="86" t="s">
        <v>86</v>
      </c>
      <c r="X115" s="2">
        <v>32</v>
      </c>
    </row>
    <row r="116" spans="1:24" ht="12.75">
      <c r="A116" s="1">
        <v>99</v>
      </c>
      <c r="B116" s="10">
        <v>38217</v>
      </c>
      <c r="C116" s="44">
        <v>0.0763888888888889</v>
      </c>
      <c r="D116" s="62">
        <v>38216.90972222222</v>
      </c>
      <c r="E116" s="12">
        <v>2453235.4097</v>
      </c>
      <c r="F116" s="90">
        <f t="shared" si="5"/>
        <v>0.5905137538499048</v>
      </c>
      <c r="I116" s="19" t="s">
        <v>61</v>
      </c>
      <c r="J116" s="19">
        <v>4</v>
      </c>
      <c r="K116" s="19"/>
      <c r="L116" s="2">
        <v>1</v>
      </c>
      <c r="M116" s="19" t="s">
        <v>38</v>
      </c>
      <c r="N116" s="2">
        <v>3</v>
      </c>
      <c r="O116" s="2"/>
      <c r="P116" s="2">
        <f t="shared" si="7"/>
        <v>5</v>
      </c>
      <c r="Q116" s="2"/>
      <c r="R116" s="71">
        <f>Z1</f>
        <v>9.61</v>
      </c>
      <c r="S116" s="71">
        <f>C1</f>
        <v>9.74</v>
      </c>
      <c r="T116" s="119">
        <f t="shared" si="6"/>
        <v>0.026000000000000155</v>
      </c>
      <c r="U116" s="88"/>
      <c r="V116" s="88">
        <f t="shared" si="9"/>
        <v>9.714</v>
      </c>
      <c r="W116" s="86" t="s">
        <v>86</v>
      </c>
      <c r="X116" s="2">
        <v>32</v>
      </c>
    </row>
    <row r="117" spans="1:27" ht="12.75">
      <c r="A117" s="1">
        <v>100</v>
      </c>
      <c r="B117" s="10">
        <v>38217</v>
      </c>
      <c r="C117" s="44">
        <v>0.08796296296296297</v>
      </c>
      <c r="D117" s="62">
        <v>38216.92152777778</v>
      </c>
      <c r="E117" s="12">
        <v>2453235.4213</v>
      </c>
      <c r="F117" s="90">
        <f t="shared" si="5"/>
        <v>0.6134027762379901</v>
      </c>
      <c r="I117" s="19" t="s">
        <v>61</v>
      </c>
      <c r="J117" s="19">
        <v>4</v>
      </c>
      <c r="K117" s="19"/>
      <c r="L117" s="2">
        <v>2</v>
      </c>
      <c r="M117" s="19" t="s">
        <v>38</v>
      </c>
      <c r="N117" s="2">
        <v>3</v>
      </c>
      <c r="O117" s="2"/>
      <c r="P117" s="2">
        <f t="shared" si="7"/>
        <v>6</v>
      </c>
      <c r="Q117" s="2"/>
      <c r="R117" s="71">
        <f>Z1</f>
        <v>9.61</v>
      </c>
      <c r="S117" s="71">
        <f>C1</f>
        <v>9.74</v>
      </c>
      <c r="T117" s="119">
        <f t="shared" si="6"/>
        <v>0.021666666666666796</v>
      </c>
      <c r="U117" s="88"/>
      <c r="V117" s="88">
        <f t="shared" si="9"/>
        <v>9.696666666666667</v>
      </c>
      <c r="W117" s="86" t="s">
        <v>86</v>
      </c>
      <c r="X117" s="2">
        <v>32</v>
      </c>
      <c r="Y117" s="145" t="s">
        <v>67</v>
      </c>
      <c r="Z117" s="146"/>
      <c r="AA117" s="146"/>
    </row>
    <row r="118" spans="1:27" ht="12.75">
      <c r="A118" s="1">
        <v>101</v>
      </c>
      <c r="B118" s="10">
        <v>38217</v>
      </c>
      <c r="C118" s="44">
        <v>0.09791666666666667</v>
      </c>
      <c r="D118" s="62">
        <v>38216.93125</v>
      </c>
      <c r="E118" s="12">
        <v>2453235.4313</v>
      </c>
      <c r="F118" s="90">
        <f t="shared" si="5"/>
        <v>0.6331346918997269</v>
      </c>
      <c r="I118" s="19" t="s">
        <v>61</v>
      </c>
      <c r="J118" s="19">
        <v>3</v>
      </c>
      <c r="K118" s="19"/>
      <c r="L118" s="2">
        <v>2</v>
      </c>
      <c r="M118" s="19" t="s">
        <v>38</v>
      </c>
      <c r="N118" s="2">
        <v>3</v>
      </c>
      <c r="O118" s="2"/>
      <c r="P118" s="2">
        <f t="shared" si="7"/>
        <v>5</v>
      </c>
      <c r="Q118" s="2"/>
      <c r="R118" s="71">
        <f>Z1</f>
        <v>9.61</v>
      </c>
      <c r="S118" s="71">
        <f>C1</f>
        <v>9.74</v>
      </c>
      <c r="T118" s="119">
        <f t="shared" si="6"/>
        <v>0.026000000000000155</v>
      </c>
      <c r="U118" s="88"/>
      <c r="V118" s="88">
        <f t="shared" si="9"/>
        <v>9.688</v>
      </c>
      <c r="W118" s="86" t="s">
        <v>86</v>
      </c>
      <c r="X118" s="2">
        <v>32</v>
      </c>
      <c r="Y118" s="146"/>
      <c r="Z118" s="146"/>
      <c r="AA118" s="146"/>
    </row>
    <row r="119" spans="1:24" ht="12.75">
      <c r="A119" s="1">
        <v>102</v>
      </c>
      <c r="B119" s="10">
        <v>38217</v>
      </c>
      <c r="C119" s="44">
        <v>0.10972222222222222</v>
      </c>
      <c r="D119" s="62">
        <v>38216.94305555556</v>
      </c>
      <c r="E119" s="12">
        <v>2453235.4431</v>
      </c>
      <c r="F119" s="90">
        <f t="shared" si="5"/>
        <v>0.6564183528583953</v>
      </c>
      <c r="I119" s="19" t="s">
        <v>61</v>
      </c>
      <c r="J119" s="19">
        <v>2</v>
      </c>
      <c r="K119" s="19"/>
      <c r="L119" s="2">
        <v>3</v>
      </c>
      <c r="M119" s="19" t="s">
        <v>38</v>
      </c>
      <c r="N119" s="2">
        <v>3</v>
      </c>
      <c r="O119" s="2"/>
      <c r="P119" s="2">
        <f t="shared" si="7"/>
        <v>5</v>
      </c>
      <c r="Q119" s="2"/>
      <c r="R119" s="71">
        <f>Z1</f>
        <v>9.61</v>
      </c>
      <c r="S119" s="71">
        <f>C1</f>
        <v>9.74</v>
      </c>
      <c r="T119" s="119">
        <f t="shared" si="6"/>
        <v>0.026000000000000155</v>
      </c>
      <c r="U119" s="88"/>
      <c r="V119" s="88">
        <f t="shared" si="9"/>
        <v>9.661999999999999</v>
      </c>
      <c r="W119" s="86" t="s">
        <v>86</v>
      </c>
      <c r="X119" s="2">
        <v>32</v>
      </c>
    </row>
    <row r="120" spans="1:24" ht="12.75">
      <c r="A120" s="1">
        <v>103</v>
      </c>
      <c r="B120" s="10">
        <v>38217</v>
      </c>
      <c r="C120" s="44">
        <v>0.12708333333333333</v>
      </c>
      <c r="D120" s="62">
        <v>38216.96041666667</v>
      </c>
      <c r="E120" s="12">
        <v>2453235.4604</v>
      </c>
      <c r="F120" s="90">
        <f t="shared" si="5"/>
        <v>0.690554568533571</v>
      </c>
      <c r="I120" s="19"/>
      <c r="J120" s="19"/>
      <c r="K120" s="19"/>
      <c r="L120" s="2">
        <v>0</v>
      </c>
      <c r="M120" s="19" t="s">
        <v>61</v>
      </c>
      <c r="N120" s="2">
        <v>3</v>
      </c>
      <c r="O120" s="2"/>
      <c r="P120" s="2"/>
      <c r="Q120" s="2"/>
      <c r="R120" s="71"/>
      <c r="S120" s="71">
        <f>Z1</f>
        <v>9.61</v>
      </c>
      <c r="T120" s="119"/>
      <c r="U120" s="88"/>
      <c r="V120" s="88">
        <f>Z1</f>
        <v>9.61</v>
      </c>
      <c r="W120" s="86" t="s">
        <v>86</v>
      </c>
      <c r="X120" s="2">
        <v>32</v>
      </c>
    </row>
    <row r="121" spans="1:24" ht="12.75">
      <c r="A121" s="1">
        <v>104</v>
      </c>
      <c r="B121" s="10">
        <v>38217</v>
      </c>
      <c r="C121" s="44">
        <v>0.13819444444444443</v>
      </c>
      <c r="D121" s="62">
        <v>38216.97152777778</v>
      </c>
      <c r="E121" s="12">
        <v>2453235.4715</v>
      </c>
      <c r="F121" s="90">
        <f t="shared" si="5"/>
        <v>0.7124569949547777</v>
      </c>
      <c r="I121" s="19" t="s">
        <v>62</v>
      </c>
      <c r="J121" s="19">
        <v>4</v>
      </c>
      <c r="K121" s="19"/>
      <c r="L121" s="2">
        <v>2</v>
      </c>
      <c r="M121" s="19" t="s">
        <v>37</v>
      </c>
      <c r="N121" s="2">
        <v>3.5</v>
      </c>
      <c r="O121" s="2"/>
      <c r="P121" s="2">
        <f t="shared" si="7"/>
        <v>6</v>
      </c>
      <c r="Q121" s="2"/>
      <c r="R121" s="71">
        <f>AA1</f>
        <v>9.3</v>
      </c>
      <c r="S121" s="71">
        <f>B1</f>
        <v>9.39</v>
      </c>
      <c r="T121" s="119">
        <f t="shared" si="6"/>
        <v>0.014999999999999977</v>
      </c>
      <c r="U121" s="88"/>
      <c r="V121" s="88">
        <f aca="true" t="shared" si="10" ref="V121:V137">(S121-R121)/P121*J121+R121</f>
        <v>9.360000000000001</v>
      </c>
      <c r="W121" s="86" t="s">
        <v>86</v>
      </c>
      <c r="X121" s="2">
        <v>32</v>
      </c>
    </row>
    <row r="122" spans="1:24" ht="12.75">
      <c r="A122" s="1">
        <v>105</v>
      </c>
      <c r="B122" s="10">
        <v>38217</v>
      </c>
      <c r="C122" s="44">
        <v>0.15347222222222223</v>
      </c>
      <c r="D122" s="62">
        <v>38216.986805555556</v>
      </c>
      <c r="E122" s="12">
        <v>2453235.4868</v>
      </c>
      <c r="F122" s="90">
        <f t="shared" si="5"/>
        <v>0.7426468267625523</v>
      </c>
      <c r="I122" s="19" t="s">
        <v>62</v>
      </c>
      <c r="J122" s="19">
        <v>4</v>
      </c>
      <c r="K122" s="19"/>
      <c r="L122" s="2">
        <v>2</v>
      </c>
      <c r="M122" s="19" t="s">
        <v>37</v>
      </c>
      <c r="N122" s="2">
        <v>3.5</v>
      </c>
      <c r="O122" s="2"/>
      <c r="P122" s="2">
        <f t="shared" si="7"/>
        <v>6</v>
      </c>
      <c r="Q122" s="2"/>
      <c r="R122" s="71">
        <f>AA1</f>
        <v>9.3</v>
      </c>
      <c r="S122" s="71">
        <f>B1</f>
        <v>9.39</v>
      </c>
      <c r="T122" s="119">
        <f t="shared" si="6"/>
        <v>0.014999999999999977</v>
      </c>
      <c r="U122" s="88"/>
      <c r="V122" s="88">
        <f t="shared" si="10"/>
        <v>9.360000000000001</v>
      </c>
      <c r="W122" s="86" t="s">
        <v>86</v>
      </c>
      <c r="X122" s="2">
        <v>32</v>
      </c>
    </row>
    <row r="123" spans="1:24" ht="12.75">
      <c r="A123" s="1">
        <v>106</v>
      </c>
      <c r="B123" s="10">
        <v>38222</v>
      </c>
      <c r="C123" s="44">
        <v>0.1400462962962963</v>
      </c>
      <c r="D123" s="62">
        <v>38221.97361111111</v>
      </c>
      <c r="E123" s="12">
        <v>2453240.4734</v>
      </c>
      <c r="F123" s="90">
        <f t="shared" si="5"/>
        <v>0.5821641104585069</v>
      </c>
      <c r="I123" s="19" t="s">
        <v>61</v>
      </c>
      <c r="J123" s="19">
        <v>3</v>
      </c>
      <c r="K123" s="19"/>
      <c r="L123" s="2">
        <v>1</v>
      </c>
      <c r="M123" s="19" t="s">
        <v>38</v>
      </c>
      <c r="N123" s="2">
        <v>3.5</v>
      </c>
      <c r="O123" s="2"/>
      <c r="P123" s="2">
        <f t="shared" si="7"/>
        <v>4</v>
      </c>
      <c r="Q123" s="2"/>
      <c r="R123" s="71">
        <f>Z1</f>
        <v>9.61</v>
      </c>
      <c r="S123" s="71">
        <f>C1</f>
        <v>9.74</v>
      </c>
      <c r="T123" s="119">
        <f t="shared" si="6"/>
        <v>0.032500000000000195</v>
      </c>
      <c r="U123" s="88"/>
      <c r="V123" s="88">
        <f t="shared" si="10"/>
        <v>9.7075</v>
      </c>
      <c r="W123" s="86" t="s">
        <v>86</v>
      </c>
      <c r="X123" s="2">
        <v>32</v>
      </c>
    </row>
    <row r="124" spans="1:24" ht="12.75">
      <c r="A124" s="1">
        <v>107</v>
      </c>
      <c r="B124" s="10">
        <v>38222</v>
      </c>
      <c r="C124" s="44">
        <v>0.16458333333333333</v>
      </c>
      <c r="D124" s="62">
        <v>38221.99791666667</v>
      </c>
      <c r="E124" s="12">
        <v>2453240.4979</v>
      </c>
      <c r="F124" s="90">
        <f aca="true" t="shared" si="11" ref="F124:F186">(E124-$C$13)/$C$12-INT((E124-$C$13)/$C$12)</f>
        <v>0.6305073045648442</v>
      </c>
      <c r="I124" s="19" t="s">
        <v>37</v>
      </c>
      <c r="J124" s="19">
        <v>2</v>
      </c>
      <c r="K124" s="19"/>
      <c r="L124" s="2">
        <v>1</v>
      </c>
      <c r="M124" s="19" t="s">
        <v>61</v>
      </c>
      <c r="N124" s="2">
        <v>3.5</v>
      </c>
      <c r="O124" s="2"/>
      <c r="P124" s="2">
        <f t="shared" si="7"/>
        <v>3</v>
      </c>
      <c r="Q124" s="2"/>
      <c r="R124" s="71">
        <f>B1</f>
        <v>9.39</v>
      </c>
      <c r="S124" s="71">
        <f>Z1</f>
        <v>9.61</v>
      </c>
      <c r="T124" s="119">
        <f t="shared" si="6"/>
        <v>0.07333333333333296</v>
      </c>
      <c r="U124" s="88"/>
      <c r="V124" s="88">
        <f t="shared" si="10"/>
        <v>9.536666666666667</v>
      </c>
      <c r="W124" s="86" t="s">
        <v>86</v>
      </c>
      <c r="X124" s="2">
        <v>32</v>
      </c>
    </row>
    <row r="125" spans="1:24" ht="12.75">
      <c r="A125" s="1">
        <v>108</v>
      </c>
      <c r="B125" s="10">
        <v>38222</v>
      </c>
      <c r="C125" s="44">
        <v>0.17777777777777778</v>
      </c>
      <c r="D125" s="62">
        <v>38222.01111111111</v>
      </c>
      <c r="E125" s="12">
        <v>2453240.5111</v>
      </c>
      <c r="F125" s="90">
        <f t="shared" si="11"/>
        <v>0.656553433679278</v>
      </c>
      <c r="I125" s="19" t="s">
        <v>62</v>
      </c>
      <c r="J125" s="19">
        <v>6</v>
      </c>
      <c r="K125" s="19"/>
      <c r="L125" s="2">
        <v>2</v>
      </c>
      <c r="M125" s="19" t="s">
        <v>37</v>
      </c>
      <c r="N125" s="2">
        <v>4</v>
      </c>
      <c r="O125" s="2"/>
      <c r="P125" s="2">
        <f t="shared" si="7"/>
        <v>8</v>
      </c>
      <c r="Q125" s="2"/>
      <c r="R125" s="71">
        <f>AA1</f>
        <v>9.3</v>
      </c>
      <c r="S125" s="71">
        <f>B1</f>
        <v>9.39</v>
      </c>
      <c r="T125" s="119">
        <f t="shared" si="6"/>
        <v>0.011249999999999982</v>
      </c>
      <c r="U125" s="88"/>
      <c r="V125" s="88">
        <f t="shared" si="10"/>
        <v>9.3675</v>
      </c>
      <c r="W125" s="86" t="s">
        <v>86</v>
      </c>
      <c r="X125" s="2">
        <v>32</v>
      </c>
    </row>
    <row r="126" spans="1:24" ht="12.75">
      <c r="A126" s="1">
        <v>109</v>
      </c>
      <c r="B126" s="10">
        <v>38223</v>
      </c>
      <c r="C126" s="44">
        <v>0.06597222222222222</v>
      </c>
      <c r="D126" s="62">
        <v>38222.899305555555</v>
      </c>
      <c r="E126" s="12">
        <v>2453241.3993</v>
      </c>
      <c r="F126" s="90">
        <f t="shared" si="11"/>
        <v>0.409142222704304</v>
      </c>
      <c r="I126" s="19" t="s">
        <v>61</v>
      </c>
      <c r="J126" s="19">
        <v>4</v>
      </c>
      <c r="K126" s="19"/>
      <c r="L126" s="2">
        <v>1</v>
      </c>
      <c r="M126" s="19" t="s">
        <v>38</v>
      </c>
      <c r="N126" s="2">
        <v>3.5</v>
      </c>
      <c r="O126" s="2"/>
      <c r="P126" s="2">
        <f t="shared" si="7"/>
        <v>5</v>
      </c>
      <c r="Q126" s="2"/>
      <c r="R126" s="71">
        <f>Z1</f>
        <v>9.61</v>
      </c>
      <c r="S126" s="71">
        <f>C1</f>
        <v>9.74</v>
      </c>
      <c r="T126" s="119">
        <f t="shared" si="6"/>
        <v>0.026000000000000155</v>
      </c>
      <c r="U126" s="88"/>
      <c r="V126" s="88">
        <f t="shared" si="10"/>
        <v>9.714</v>
      </c>
      <c r="W126" s="86" t="s">
        <v>86</v>
      </c>
      <c r="X126" s="2">
        <v>32</v>
      </c>
    </row>
    <row r="127" spans="1:24" ht="12.75">
      <c r="A127" s="1">
        <v>110</v>
      </c>
      <c r="B127" s="10">
        <v>38223</v>
      </c>
      <c r="C127" s="44">
        <v>0.07546296296296297</v>
      </c>
      <c r="D127" s="62">
        <v>38222.90902777778</v>
      </c>
      <c r="E127" s="12">
        <v>2453241.4088</v>
      </c>
      <c r="F127" s="90">
        <f t="shared" si="11"/>
        <v>0.42788754239916216</v>
      </c>
      <c r="I127" s="19" t="s">
        <v>38</v>
      </c>
      <c r="J127" s="19">
        <v>2</v>
      </c>
      <c r="K127" s="19"/>
      <c r="L127" s="2">
        <v>6</v>
      </c>
      <c r="M127" s="19" t="s">
        <v>59</v>
      </c>
      <c r="N127" s="2">
        <v>3.5</v>
      </c>
      <c r="O127" s="2"/>
      <c r="P127" s="2">
        <f t="shared" si="7"/>
        <v>8</v>
      </c>
      <c r="Q127" s="2"/>
      <c r="R127" s="71">
        <f>C1</f>
        <v>9.74</v>
      </c>
      <c r="S127" s="71">
        <f>E1</f>
        <v>10.26</v>
      </c>
      <c r="T127" s="119">
        <f t="shared" si="6"/>
        <v>0.06499999999999995</v>
      </c>
      <c r="U127" s="88"/>
      <c r="V127" s="88">
        <f t="shared" si="10"/>
        <v>9.870000000000001</v>
      </c>
      <c r="W127" s="86" t="s">
        <v>86</v>
      </c>
      <c r="X127" s="2">
        <v>32</v>
      </c>
    </row>
    <row r="128" spans="1:24" ht="12.75">
      <c r="A128" s="1">
        <v>111</v>
      </c>
      <c r="B128" s="10">
        <v>38223</v>
      </c>
      <c r="C128" s="44">
        <v>0.08819444444444445</v>
      </c>
      <c r="D128" s="62">
        <v>38222.92152777778</v>
      </c>
      <c r="E128" s="12">
        <v>2453241.4215</v>
      </c>
      <c r="F128" s="90">
        <f t="shared" si="11"/>
        <v>0.4529470764657617</v>
      </c>
      <c r="I128" s="19" t="s">
        <v>38</v>
      </c>
      <c r="J128" s="19">
        <v>3</v>
      </c>
      <c r="K128" s="19"/>
      <c r="L128" s="2">
        <v>3</v>
      </c>
      <c r="M128" s="19" t="s">
        <v>59</v>
      </c>
      <c r="N128" s="2">
        <v>3.5</v>
      </c>
      <c r="O128" s="2"/>
      <c r="P128" s="2">
        <f t="shared" si="7"/>
        <v>6</v>
      </c>
      <c r="Q128" s="2"/>
      <c r="R128" s="71">
        <f>C1</f>
        <v>9.74</v>
      </c>
      <c r="S128" s="71">
        <f>E1</f>
        <v>10.26</v>
      </c>
      <c r="T128" s="119">
        <f t="shared" si="6"/>
        <v>0.0866666666666666</v>
      </c>
      <c r="U128" s="88"/>
      <c r="V128" s="88">
        <f t="shared" si="10"/>
        <v>10</v>
      </c>
      <c r="W128" s="86" t="s">
        <v>86</v>
      </c>
      <c r="X128" s="2">
        <v>32</v>
      </c>
    </row>
    <row r="129" spans="1:24" ht="12.75">
      <c r="A129" s="1">
        <v>112</v>
      </c>
      <c r="B129" s="10">
        <v>38223</v>
      </c>
      <c r="C129" s="44">
        <v>0.09745370370370371</v>
      </c>
      <c r="D129" s="62">
        <v>38222.930555555555</v>
      </c>
      <c r="E129" s="12">
        <v>2453241.4308</v>
      </c>
      <c r="F129" s="90">
        <f t="shared" si="11"/>
        <v>0.4712977585088538</v>
      </c>
      <c r="I129" s="19" t="s">
        <v>38</v>
      </c>
      <c r="J129" s="19">
        <v>5</v>
      </c>
      <c r="K129" s="19"/>
      <c r="L129" s="2">
        <v>3</v>
      </c>
      <c r="M129" s="19" t="s">
        <v>59</v>
      </c>
      <c r="N129" s="2">
        <v>4</v>
      </c>
      <c r="O129" s="2"/>
      <c r="P129" s="2">
        <f t="shared" si="7"/>
        <v>8</v>
      </c>
      <c r="Q129" s="2"/>
      <c r="R129" s="71">
        <f>C1</f>
        <v>9.74</v>
      </c>
      <c r="S129" s="71">
        <f>E1</f>
        <v>10.26</v>
      </c>
      <c r="T129" s="119">
        <f t="shared" si="6"/>
        <v>0.06499999999999995</v>
      </c>
      <c r="U129" s="88"/>
      <c r="V129" s="88">
        <f t="shared" si="10"/>
        <v>10.065</v>
      </c>
      <c r="W129" s="86" t="s">
        <v>86</v>
      </c>
      <c r="X129" s="2">
        <v>32</v>
      </c>
    </row>
    <row r="130" spans="1:24" ht="12.75">
      <c r="A130" s="1">
        <v>113</v>
      </c>
      <c r="B130" s="10">
        <v>38223</v>
      </c>
      <c r="C130" s="44">
        <v>0.11215277777777777</v>
      </c>
      <c r="D130" s="62">
        <v>38222.94583333333</v>
      </c>
      <c r="E130" s="12">
        <v>2453241.4455</v>
      </c>
      <c r="F130" s="90">
        <f t="shared" si="11"/>
        <v>0.5003036746051066</v>
      </c>
      <c r="I130" s="19" t="s">
        <v>38</v>
      </c>
      <c r="J130" s="19">
        <v>5</v>
      </c>
      <c r="K130" s="19"/>
      <c r="L130" s="2">
        <v>1</v>
      </c>
      <c r="M130" s="19" t="s">
        <v>59</v>
      </c>
      <c r="N130" s="2">
        <v>3</v>
      </c>
      <c r="O130" s="2"/>
      <c r="P130" s="2">
        <f t="shared" si="7"/>
        <v>6</v>
      </c>
      <c r="Q130" s="2"/>
      <c r="R130" s="71">
        <f>C1</f>
        <v>9.74</v>
      </c>
      <c r="S130" s="71">
        <f>E1</f>
        <v>10.26</v>
      </c>
      <c r="T130" s="119">
        <f t="shared" si="6"/>
        <v>0.0866666666666666</v>
      </c>
      <c r="U130" s="88"/>
      <c r="V130" s="88">
        <f t="shared" si="10"/>
        <v>10.173333333333334</v>
      </c>
      <c r="W130" s="86" t="s">
        <v>86</v>
      </c>
      <c r="X130" s="2">
        <v>32</v>
      </c>
    </row>
    <row r="131" spans="1:24" ht="12.75">
      <c r="A131" s="1">
        <v>114</v>
      </c>
      <c r="B131" s="10">
        <v>38223</v>
      </c>
      <c r="C131" s="44">
        <v>0.1277777777777778</v>
      </c>
      <c r="D131" s="62">
        <v>38222.96111111111</v>
      </c>
      <c r="E131" s="12">
        <v>2453241.4611</v>
      </c>
      <c r="F131" s="90">
        <f t="shared" si="11"/>
        <v>0.5310854638092906</v>
      </c>
      <c r="I131" s="19" t="s">
        <v>38</v>
      </c>
      <c r="J131" s="19">
        <v>5</v>
      </c>
      <c r="K131" s="19"/>
      <c r="L131" s="2">
        <v>3</v>
      </c>
      <c r="M131" s="19" t="s">
        <v>59</v>
      </c>
      <c r="N131" s="2">
        <v>3</v>
      </c>
      <c r="O131" s="2"/>
      <c r="P131" s="2">
        <f t="shared" si="7"/>
        <v>8</v>
      </c>
      <c r="Q131" s="2"/>
      <c r="R131" s="71">
        <f>C1</f>
        <v>9.74</v>
      </c>
      <c r="S131" s="71">
        <f>E1</f>
        <v>10.26</v>
      </c>
      <c r="T131" s="119">
        <f t="shared" si="6"/>
        <v>0.06499999999999995</v>
      </c>
      <c r="U131" s="88"/>
      <c r="V131" s="88">
        <f t="shared" si="10"/>
        <v>10.065</v>
      </c>
      <c r="W131" s="86" t="s">
        <v>86</v>
      </c>
      <c r="X131" s="2">
        <v>32</v>
      </c>
    </row>
    <row r="132" spans="1:24" ht="12.75">
      <c r="A132" s="1">
        <v>115</v>
      </c>
      <c r="B132" s="10">
        <v>38224</v>
      </c>
      <c r="C132" s="44">
        <v>0.05486111111111111</v>
      </c>
      <c r="D132" s="62">
        <v>38223.888194444444</v>
      </c>
      <c r="E132" s="12">
        <v>2453242.3882</v>
      </c>
      <c r="F132" s="90">
        <f t="shared" si="11"/>
        <v>0.36043140564049736</v>
      </c>
      <c r="I132" s="19" t="s">
        <v>62</v>
      </c>
      <c r="J132" s="19">
        <v>4</v>
      </c>
      <c r="K132" s="19"/>
      <c r="L132" s="2">
        <v>1</v>
      </c>
      <c r="M132" s="19" t="s">
        <v>37</v>
      </c>
      <c r="N132" s="2">
        <v>3.5</v>
      </c>
      <c r="O132" s="2"/>
      <c r="P132" s="2">
        <f t="shared" si="7"/>
        <v>5</v>
      </c>
      <c r="Q132" s="2"/>
      <c r="R132" s="71">
        <f>AA1</f>
        <v>9.3</v>
      </c>
      <c r="S132" s="71">
        <f>B1</f>
        <v>9.39</v>
      </c>
      <c r="T132" s="119">
        <f t="shared" si="6"/>
        <v>0.01799999999999997</v>
      </c>
      <c r="U132" s="88"/>
      <c r="V132" s="88">
        <f t="shared" si="10"/>
        <v>9.372</v>
      </c>
      <c r="W132" s="86" t="s">
        <v>86</v>
      </c>
      <c r="X132" s="2">
        <v>32</v>
      </c>
    </row>
    <row r="133" spans="1:24" ht="12.75">
      <c r="A133" s="1">
        <v>116</v>
      </c>
      <c r="B133" s="10">
        <v>38224</v>
      </c>
      <c r="C133" s="44">
        <v>0.07569444444444444</v>
      </c>
      <c r="D133" s="62">
        <v>38223.90902777778</v>
      </c>
      <c r="E133" s="12">
        <v>2453242.409</v>
      </c>
      <c r="F133" s="90">
        <f t="shared" si="11"/>
        <v>0.4014737912459623</v>
      </c>
      <c r="I133" s="19" t="s">
        <v>61</v>
      </c>
      <c r="J133" s="19">
        <v>3</v>
      </c>
      <c r="K133" s="19"/>
      <c r="L133" s="2">
        <v>3</v>
      </c>
      <c r="M133" s="19" t="s">
        <v>38</v>
      </c>
      <c r="N133" s="2">
        <v>4</v>
      </c>
      <c r="O133" s="2"/>
      <c r="P133" s="2">
        <f t="shared" si="7"/>
        <v>6</v>
      </c>
      <c r="Q133" s="2"/>
      <c r="R133" s="71">
        <f>Z1</f>
        <v>9.61</v>
      </c>
      <c r="S133" s="71">
        <f>C1</f>
        <v>9.74</v>
      </c>
      <c r="T133" s="119">
        <f t="shared" si="6"/>
        <v>0.021666666666666796</v>
      </c>
      <c r="U133" s="88"/>
      <c r="V133" s="88">
        <f t="shared" si="10"/>
        <v>9.675</v>
      </c>
      <c r="W133" s="86" t="s">
        <v>86</v>
      </c>
      <c r="X133" s="2">
        <v>32</v>
      </c>
    </row>
    <row r="134" spans="1:24" ht="12.75">
      <c r="A134" s="1">
        <v>117</v>
      </c>
      <c r="B134" s="10">
        <v>38224</v>
      </c>
      <c r="C134" s="44">
        <v>0.09722222222222222</v>
      </c>
      <c r="D134" s="62">
        <v>38223.930555555555</v>
      </c>
      <c r="E134" s="12">
        <v>2453242.4306</v>
      </c>
      <c r="F134" s="90">
        <f t="shared" si="11"/>
        <v>0.44409473021460144</v>
      </c>
      <c r="I134" s="19" t="s">
        <v>38</v>
      </c>
      <c r="J134" s="19">
        <v>2</v>
      </c>
      <c r="L134" s="1">
        <v>6</v>
      </c>
      <c r="M134" s="19" t="s">
        <v>59</v>
      </c>
      <c r="N134" s="1">
        <v>3.5</v>
      </c>
      <c r="P134" s="1">
        <f t="shared" si="7"/>
        <v>8</v>
      </c>
      <c r="R134" s="30">
        <f>C1</f>
        <v>9.74</v>
      </c>
      <c r="S134" s="30">
        <f>E1</f>
        <v>10.26</v>
      </c>
      <c r="T134" s="12">
        <f t="shared" si="6"/>
        <v>0.06499999999999995</v>
      </c>
      <c r="U134" s="88"/>
      <c r="V134" s="88">
        <f t="shared" si="10"/>
        <v>9.870000000000001</v>
      </c>
      <c r="W134" s="86" t="s">
        <v>86</v>
      </c>
      <c r="X134" s="2">
        <v>32</v>
      </c>
    </row>
    <row r="135" spans="1:24" ht="12.75">
      <c r="A135" s="1">
        <v>118</v>
      </c>
      <c r="B135" s="10">
        <v>38224</v>
      </c>
      <c r="C135" s="44">
        <v>0.1076388888888889</v>
      </c>
      <c r="D135" s="62">
        <v>38223.94097222222</v>
      </c>
      <c r="E135" s="12">
        <v>2453242.441</v>
      </c>
      <c r="F135" s="90">
        <f t="shared" si="11"/>
        <v>0.46461592301727705</v>
      </c>
      <c r="I135" s="19" t="s">
        <v>38</v>
      </c>
      <c r="J135" s="19">
        <v>6</v>
      </c>
      <c r="L135" s="1">
        <v>4</v>
      </c>
      <c r="M135" s="19" t="s">
        <v>59</v>
      </c>
      <c r="N135" s="1">
        <v>3.5</v>
      </c>
      <c r="P135" s="1">
        <f t="shared" si="7"/>
        <v>10</v>
      </c>
      <c r="R135" s="30">
        <f>C1</f>
        <v>9.74</v>
      </c>
      <c r="S135" s="30">
        <f>E1</f>
        <v>10.26</v>
      </c>
      <c r="T135" s="12">
        <f t="shared" si="6"/>
        <v>0.051999999999999956</v>
      </c>
      <c r="U135" s="88"/>
      <c r="V135" s="88">
        <f t="shared" si="10"/>
        <v>10.052</v>
      </c>
      <c r="W135" s="86" t="s">
        <v>86</v>
      </c>
      <c r="X135" s="2">
        <v>32</v>
      </c>
    </row>
    <row r="136" spans="1:24" ht="12.75">
      <c r="A136" s="1">
        <v>119</v>
      </c>
      <c r="B136" s="10">
        <v>38224</v>
      </c>
      <c r="C136" s="44">
        <v>0.11851851851851852</v>
      </c>
      <c r="D136" s="62">
        <v>38223.95208333333</v>
      </c>
      <c r="E136" s="12">
        <v>2453242.4519</v>
      </c>
      <c r="F136" s="90">
        <f t="shared" si="11"/>
        <v>0.486123711786945</v>
      </c>
      <c r="I136" s="19" t="s">
        <v>38</v>
      </c>
      <c r="J136" s="19">
        <v>6</v>
      </c>
      <c r="L136" s="1">
        <v>3</v>
      </c>
      <c r="M136" s="19" t="s">
        <v>59</v>
      </c>
      <c r="N136" s="1">
        <v>3.5</v>
      </c>
      <c r="P136" s="1">
        <f t="shared" si="7"/>
        <v>9</v>
      </c>
      <c r="R136" s="30">
        <f>C1</f>
        <v>9.74</v>
      </c>
      <c r="S136" s="30">
        <f>E1</f>
        <v>10.26</v>
      </c>
      <c r="T136" s="12">
        <f t="shared" si="6"/>
        <v>0.057777777777777733</v>
      </c>
      <c r="U136" s="88"/>
      <c r="V136" s="88">
        <f t="shared" si="10"/>
        <v>10.086666666666666</v>
      </c>
      <c r="W136" s="86" t="s">
        <v>86</v>
      </c>
      <c r="X136" s="2">
        <v>32</v>
      </c>
    </row>
    <row r="137" spans="1:24" ht="12.75">
      <c r="A137" s="1">
        <v>120</v>
      </c>
      <c r="B137" s="10">
        <v>38224</v>
      </c>
      <c r="C137" s="44">
        <v>0.13564814814814816</v>
      </c>
      <c r="D137" s="62">
        <v>38223.96875</v>
      </c>
      <c r="E137" s="12">
        <v>2453242.469</v>
      </c>
      <c r="F137" s="90">
        <f t="shared" si="11"/>
        <v>0.5198652879727206</v>
      </c>
      <c r="I137" s="19" t="s">
        <v>38</v>
      </c>
      <c r="J137" s="19">
        <v>6</v>
      </c>
      <c r="L137" s="1">
        <v>2</v>
      </c>
      <c r="M137" s="19" t="s">
        <v>59</v>
      </c>
      <c r="N137" s="1">
        <v>4</v>
      </c>
      <c r="P137" s="1">
        <f t="shared" si="7"/>
        <v>8</v>
      </c>
      <c r="R137" s="30">
        <f>C1</f>
        <v>9.74</v>
      </c>
      <c r="S137" s="30">
        <f>E1</f>
        <v>10.26</v>
      </c>
      <c r="T137" s="12">
        <f t="shared" si="6"/>
        <v>0.06499999999999995</v>
      </c>
      <c r="U137" s="88"/>
      <c r="V137" s="88">
        <f t="shared" si="10"/>
        <v>10.129999999999999</v>
      </c>
      <c r="W137" s="86" t="s">
        <v>86</v>
      </c>
      <c r="X137" s="2">
        <v>32</v>
      </c>
    </row>
    <row r="138" spans="1:24" s="92" customFormat="1" ht="13.5" customHeight="1">
      <c r="A138" s="96">
        <v>121</v>
      </c>
      <c r="B138" s="93">
        <v>38910</v>
      </c>
      <c r="C138" s="100">
        <v>0.06805555555555555</v>
      </c>
      <c r="D138" s="95">
        <v>38909.90138888889</v>
      </c>
      <c r="E138" s="106">
        <v>2453928.40139</v>
      </c>
      <c r="F138" s="101">
        <f>(E138-$C$13)/$C$12-INT((E138-$C$13)/$C$12)</f>
        <v>0.9959024521604078</v>
      </c>
      <c r="L138" s="96">
        <v>0</v>
      </c>
      <c r="M138" s="92" t="s">
        <v>59</v>
      </c>
      <c r="N138" s="96">
        <v>1.5</v>
      </c>
      <c r="O138" s="96" t="s">
        <v>83</v>
      </c>
      <c r="P138" s="96"/>
      <c r="Q138" s="96"/>
      <c r="S138" s="96">
        <v>10.26</v>
      </c>
      <c r="T138" s="106"/>
      <c r="U138" s="102"/>
      <c r="V138" s="102">
        <v>10.26</v>
      </c>
      <c r="W138" s="98" t="s">
        <v>88</v>
      </c>
      <c r="X138" s="96">
        <v>37.5</v>
      </c>
    </row>
    <row r="139" spans="1:24" s="92" customFormat="1" ht="14.25" customHeight="1">
      <c r="A139" s="96">
        <v>122</v>
      </c>
      <c r="B139" s="93">
        <v>38910</v>
      </c>
      <c r="C139" s="100">
        <v>0.07152777777777779</v>
      </c>
      <c r="D139" s="95">
        <v>38909.904861111114</v>
      </c>
      <c r="E139" s="106">
        <v>2453928.40486</v>
      </c>
      <c r="F139" s="101">
        <f t="shared" si="11"/>
        <v>0.002749427729213494</v>
      </c>
      <c r="L139" s="96">
        <v>0</v>
      </c>
      <c r="M139" s="92" t="s">
        <v>59</v>
      </c>
      <c r="N139" s="96">
        <v>2</v>
      </c>
      <c r="O139" s="96" t="s">
        <v>83</v>
      </c>
      <c r="P139" s="96"/>
      <c r="Q139" s="96"/>
      <c r="S139" s="96">
        <v>10.26</v>
      </c>
      <c r="T139" s="106"/>
      <c r="U139" s="102"/>
      <c r="V139" s="102">
        <v>10.26</v>
      </c>
      <c r="W139" s="98" t="s">
        <v>88</v>
      </c>
      <c r="X139" s="96">
        <v>37.5</v>
      </c>
    </row>
    <row r="140" spans="1:24" s="92" customFormat="1" ht="12.75">
      <c r="A140" s="96">
        <v>123</v>
      </c>
      <c r="B140" s="93">
        <v>38910</v>
      </c>
      <c r="C140" s="100">
        <v>0.075</v>
      </c>
      <c r="D140" s="95">
        <v>38909.90833333333</v>
      </c>
      <c r="E140" s="106">
        <v>2453928.40833</v>
      </c>
      <c r="F140" s="101">
        <f t="shared" si="11"/>
        <v>0.009596402378974744</v>
      </c>
      <c r="I140" s="92" t="s">
        <v>38</v>
      </c>
      <c r="J140" s="92">
        <v>14</v>
      </c>
      <c r="L140" s="96">
        <v>2</v>
      </c>
      <c r="M140" s="92" t="s">
        <v>59</v>
      </c>
      <c r="N140" s="96">
        <v>2.5</v>
      </c>
      <c r="O140" s="96" t="s">
        <v>83</v>
      </c>
      <c r="P140" s="96">
        <f t="shared" si="7"/>
        <v>16</v>
      </c>
      <c r="Q140" s="96"/>
      <c r="R140" s="96">
        <v>9.74</v>
      </c>
      <c r="S140" s="96">
        <v>10.26</v>
      </c>
      <c r="T140" s="106">
        <f t="shared" si="6"/>
        <v>0.03249999999999997</v>
      </c>
      <c r="U140" s="102"/>
      <c r="V140" s="102">
        <f aca="true" t="shared" si="12" ref="V140:V152">(S140-R140)/P140*J140+R140</f>
        <v>10.195</v>
      </c>
      <c r="W140" s="98" t="s">
        <v>88</v>
      </c>
      <c r="X140" s="96">
        <v>37.5</v>
      </c>
    </row>
    <row r="141" spans="1:24" s="92" customFormat="1" ht="12.75">
      <c r="A141" s="96">
        <v>124</v>
      </c>
      <c r="B141" s="93">
        <v>38910</v>
      </c>
      <c r="C141" s="94">
        <v>0.08344907407407408</v>
      </c>
      <c r="D141" s="95">
        <v>38909.916666666664</v>
      </c>
      <c r="E141" s="106">
        <v>2453928.41678</v>
      </c>
      <c r="F141" s="101">
        <f t="shared" si="11"/>
        <v>0.026269871646491083</v>
      </c>
      <c r="I141" s="92" t="s">
        <v>38</v>
      </c>
      <c r="J141" s="92">
        <v>9</v>
      </c>
      <c r="L141" s="96">
        <v>3</v>
      </c>
      <c r="M141" s="92" t="s">
        <v>59</v>
      </c>
      <c r="N141" s="96">
        <v>2.5</v>
      </c>
      <c r="O141" s="96" t="s">
        <v>83</v>
      </c>
      <c r="P141" s="96">
        <f t="shared" si="7"/>
        <v>12</v>
      </c>
      <c r="Q141" s="96"/>
      <c r="R141" s="96">
        <v>9.74</v>
      </c>
      <c r="S141" s="96">
        <v>10.26</v>
      </c>
      <c r="T141" s="106">
        <f t="shared" si="6"/>
        <v>0.0433333333333333</v>
      </c>
      <c r="U141" s="102"/>
      <c r="V141" s="102">
        <f t="shared" si="12"/>
        <v>10.129999999999999</v>
      </c>
      <c r="W141" s="98" t="s">
        <v>88</v>
      </c>
      <c r="X141" s="96">
        <v>37.5</v>
      </c>
    </row>
    <row r="142" spans="1:24" s="92" customFormat="1" ht="12.75">
      <c r="A142" s="96">
        <v>125</v>
      </c>
      <c r="B142" s="93">
        <v>38910</v>
      </c>
      <c r="C142" s="94">
        <v>0.08703703703703704</v>
      </c>
      <c r="D142" s="95">
        <v>38909.92013888889</v>
      </c>
      <c r="E142" s="106">
        <v>2453928.42037</v>
      </c>
      <c r="F142" s="101">
        <f t="shared" si="11"/>
        <v>0.03335362925508889</v>
      </c>
      <c r="I142" s="92" t="s">
        <v>38</v>
      </c>
      <c r="J142" s="92">
        <v>6</v>
      </c>
      <c r="L142" s="96">
        <v>4</v>
      </c>
      <c r="M142" s="92" t="s">
        <v>59</v>
      </c>
      <c r="N142" s="96">
        <v>3</v>
      </c>
      <c r="O142" s="96" t="s">
        <v>83</v>
      </c>
      <c r="P142" s="96">
        <f t="shared" si="7"/>
        <v>10</v>
      </c>
      <c r="Q142" s="96"/>
      <c r="R142" s="96">
        <v>9.74</v>
      </c>
      <c r="S142" s="96">
        <v>10.26</v>
      </c>
      <c r="T142" s="106">
        <f t="shared" si="6"/>
        <v>0.051999999999999956</v>
      </c>
      <c r="U142" s="102"/>
      <c r="V142" s="102">
        <f t="shared" si="12"/>
        <v>10.052</v>
      </c>
      <c r="W142" s="98" t="s">
        <v>88</v>
      </c>
      <c r="X142" s="96">
        <v>37.5</v>
      </c>
    </row>
    <row r="143" spans="1:24" s="82" customFormat="1" ht="12.75">
      <c r="A143" s="42">
        <v>126</v>
      </c>
      <c r="B143" s="83">
        <v>38910</v>
      </c>
      <c r="C143" s="75">
        <v>0.09328703703703704</v>
      </c>
      <c r="D143" s="74">
        <v>38909.92638888889</v>
      </c>
      <c r="E143" s="108">
        <v>2453928.42662</v>
      </c>
      <c r="F143" s="58">
        <f t="shared" si="11"/>
        <v>0.045686077002756065</v>
      </c>
      <c r="I143" s="82" t="s">
        <v>38</v>
      </c>
      <c r="J143" s="82">
        <v>4</v>
      </c>
      <c r="L143" s="42">
        <v>4</v>
      </c>
      <c r="M143" s="82" t="s">
        <v>59</v>
      </c>
      <c r="N143" s="42">
        <v>3.5</v>
      </c>
      <c r="O143" s="42" t="s">
        <v>84</v>
      </c>
      <c r="P143" s="42">
        <f t="shared" si="7"/>
        <v>8</v>
      </c>
      <c r="Q143" s="42"/>
      <c r="R143" s="42">
        <v>9.74</v>
      </c>
      <c r="S143" s="42">
        <v>10.26</v>
      </c>
      <c r="T143" s="108">
        <f t="shared" si="6"/>
        <v>0.06499999999999995</v>
      </c>
      <c r="U143" s="60"/>
      <c r="V143" s="60">
        <f t="shared" si="12"/>
        <v>10</v>
      </c>
      <c r="W143" s="70" t="s">
        <v>88</v>
      </c>
      <c r="X143" s="2">
        <v>37.5</v>
      </c>
    </row>
    <row r="144" spans="1:24" s="82" customFormat="1" ht="12.75">
      <c r="A144" s="42">
        <v>127</v>
      </c>
      <c r="B144" s="83">
        <v>38910</v>
      </c>
      <c r="C144" s="75">
        <v>0.0976851851851852</v>
      </c>
      <c r="D144" s="74">
        <v>38909.93125</v>
      </c>
      <c r="E144" s="108">
        <v>2453928.43102</v>
      </c>
      <c r="F144" s="58">
        <f t="shared" si="11"/>
        <v>0.05436812004109015</v>
      </c>
      <c r="I144" s="82" t="s">
        <v>38</v>
      </c>
      <c r="J144" s="82">
        <v>4</v>
      </c>
      <c r="L144" s="42">
        <v>6</v>
      </c>
      <c r="M144" s="82" t="s">
        <v>59</v>
      </c>
      <c r="N144" s="42">
        <v>3.5</v>
      </c>
      <c r="O144" s="42" t="s">
        <v>84</v>
      </c>
      <c r="P144" s="42">
        <f t="shared" si="7"/>
        <v>10</v>
      </c>
      <c r="Q144" s="42"/>
      <c r="R144" s="42">
        <v>9.74</v>
      </c>
      <c r="S144" s="42">
        <v>10.26</v>
      </c>
      <c r="T144" s="108">
        <f t="shared" si="6"/>
        <v>0.051999999999999956</v>
      </c>
      <c r="U144" s="60"/>
      <c r="V144" s="60">
        <f t="shared" si="12"/>
        <v>9.948</v>
      </c>
      <c r="W144" s="70" t="s">
        <v>88</v>
      </c>
      <c r="X144" s="2">
        <v>37.5</v>
      </c>
    </row>
    <row r="145" spans="1:24" s="82" customFormat="1" ht="12.75">
      <c r="A145" s="42">
        <v>128</v>
      </c>
      <c r="B145" s="83">
        <v>38910</v>
      </c>
      <c r="C145" s="75">
        <v>0.10451388888888889</v>
      </c>
      <c r="D145" s="74">
        <v>38909.93819444445</v>
      </c>
      <c r="E145" s="108">
        <v>2453928.43785</v>
      </c>
      <c r="F145" s="58">
        <f t="shared" si="11"/>
        <v>0.06784501844913393</v>
      </c>
      <c r="I145" s="82" t="s">
        <v>38</v>
      </c>
      <c r="J145" s="82">
        <v>3</v>
      </c>
      <c r="L145" s="42">
        <v>7</v>
      </c>
      <c r="M145" s="82" t="s">
        <v>59</v>
      </c>
      <c r="N145" s="42">
        <v>4</v>
      </c>
      <c r="O145" s="42" t="s">
        <v>84</v>
      </c>
      <c r="P145" s="42">
        <f t="shared" si="7"/>
        <v>10</v>
      </c>
      <c r="Q145" s="42"/>
      <c r="R145" s="42">
        <v>9.74</v>
      </c>
      <c r="S145" s="42">
        <v>10.26</v>
      </c>
      <c r="T145" s="108">
        <f t="shared" si="6"/>
        <v>0.051999999999999956</v>
      </c>
      <c r="U145" s="60"/>
      <c r="V145" s="60">
        <f t="shared" si="12"/>
        <v>9.896</v>
      </c>
      <c r="W145" s="70" t="s">
        <v>88</v>
      </c>
      <c r="X145" s="2">
        <v>37.5</v>
      </c>
    </row>
    <row r="146" spans="1:24" s="92" customFormat="1" ht="12.75">
      <c r="A146" s="96">
        <v>129</v>
      </c>
      <c r="B146" s="93">
        <v>38910</v>
      </c>
      <c r="C146" s="94">
        <v>0.10891203703703704</v>
      </c>
      <c r="D146" s="95">
        <v>38909.94236111111</v>
      </c>
      <c r="E146" s="106">
        <v>2453928.44225</v>
      </c>
      <c r="F146" s="101">
        <f t="shared" si="11"/>
        <v>0.07652706148701327</v>
      </c>
      <c r="I146" s="92" t="s">
        <v>38</v>
      </c>
      <c r="J146" s="92">
        <v>3</v>
      </c>
      <c r="L146" s="96">
        <v>9</v>
      </c>
      <c r="M146" s="92" t="s">
        <v>59</v>
      </c>
      <c r="N146" s="96">
        <v>3</v>
      </c>
      <c r="O146" s="96" t="s">
        <v>83</v>
      </c>
      <c r="P146" s="96">
        <f t="shared" si="7"/>
        <v>12</v>
      </c>
      <c r="Q146" s="96"/>
      <c r="R146" s="96">
        <v>9.74</v>
      </c>
      <c r="S146" s="96">
        <v>10.26</v>
      </c>
      <c r="T146" s="106">
        <f t="shared" si="6"/>
        <v>0.0433333333333333</v>
      </c>
      <c r="U146" s="102"/>
      <c r="V146" s="102">
        <f t="shared" si="12"/>
        <v>9.870000000000001</v>
      </c>
      <c r="W146" s="98" t="s">
        <v>88</v>
      </c>
      <c r="X146" s="96">
        <v>37.5</v>
      </c>
    </row>
    <row r="147" spans="1:24" s="92" customFormat="1" ht="12.75">
      <c r="A147" s="96">
        <v>130</v>
      </c>
      <c r="B147" s="93">
        <v>38911</v>
      </c>
      <c r="C147" s="94">
        <v>0.04756944444444444</v>
      </c>
      <c r="D147" s="95">
        <v>38910.88125</v>
      </c>
      <c r="E147" s="106">
        <v>2453929.3809</v>
      </c>
      <c r="F147" s="101">
        <f t="shared" si="11"/>
        <v>0.9286633672122662</v>
      </c>
      <c r="I147" s="92" t="s">
        <v>38</v>
      </c>
      <c r="J147" s="92">
        <v>3</v>
      </c>
      <c r="L147" s="96">
        <v>8</v>
      </c>
      <c r="M147" s="92" t="s">
        <v>59</v>
      </c>
      <c r="N147" s="96">
        <v>3</v>
      </c>
      <c r="O147" s="96" t="s">
        <v>90</v>
      </c>
      <c r="P147" s="96">
        <f>J147+L147</f>
        <v>11</v>
      </c>
      <c r="Q147" s="96"/>
      <c r="R147" s="97">
        <v>9.74</v>
      </c>
      <c r="S147" s="97">
        <v>10.26</v>
      </c>
      <c r="T147" s="106">
        <f aca="true" t="shared" si="13" ref="T147:T187">(S147-R147)/P147</f>
        <v>0.04727272727272724</v>
      </c>
      <c r="U147" s="102"/>
      <c r="V147" s="102">
        <f t="shared" si="12"/>
        <v>9.881818181818183</v>
      </c>
      <c r="W147" s="96" t="s">
        <v>88</v>
      </c>
      <c r="X147" s="96">
        <v>37.5</v>
      </c>
    </row>
    <row r="148" spans="1:24" s="92" customFormat="1" ht="12.75">
      <c r="A148" s="96">
        <v>131</v>
      </c>
      <c r="B148" s="93">
        <v>38911</v>
      </c>
      <c r="C148" s="94">
        <v>0.05752314814814815</v>
      </c>
      <c r="D148" s="95">
        <v>38910.89097222222</v>
      </c>
      <c r="E148" s="106">
        <v>2453929.39086</v>
      </c>
      <c r="F148" s="101">
        <f t="shared" si="11"/>
        <v>0.9483163555278225</v>
      </c>
      <c r="I148" s="92" t="s">
        <v>38</v>
      </c>
      <c r="J148" s="92">
        <v>3</v>
      </c>
      <c r="L148" s="96">
        <v>6</v>
      </c>
      <c r="M148" s="92" t="s">
        <v>59</v>
      </c>
      <c r="N148" s="96">
        <v>2</v>
      </c>
      <c r="O148" s="96" t="s">
        <v>83</v>
      </c>
      <c r="P148" s="96">
        <f t="shared" si="7"/>
        <v>9</v>
      </c>
      <c r="Q148" s="96"/>
      <c r="R148" s="97">
        <v>9.74</v>
      </c>
      <c r="S148" s="97">
        <v>10.26</v>
      </c>
      <c r="T148" s="106">
        <f t="shared" si="13"/>
        <v>0.057777777777777733</v>
      </c>
      <c r="U148" s="102"/>
      <c r="V148" s="102">
        <f t="shared" si="12"/>
        <v>9.913333333333334</v>
      </c>
      <c r="W148" s="96" t="s">
        <v>88</v>
      </c>
      <c r="X148" s="96">
        <v>37.5</v>
      </c>
    </row>
    <row r="149" spans="1:24" s="92" customFormat="1" ht="12.75">
      <c r="A149" s="96">
        <v>132</v>
      </c>
      <c r="B149" s="93">
        <v>38911</v>
      </c>
      <c r="C149" s="94">
        <v>0.06041666666666667</v>
      </c>
      <c r="D149" s="95">
        <v>38910.89375</v>
      </c>
      <c r="E149" s="106">
        <v>2453929.39375</v>
      </c>
      <c r="F149" s="101">
        <f t="shared" si="11"/>
        <v>0.9540188785990722</v>
      </c>
      <c r="I149" s="92" t="s">
        <v>38</v>
      </c>
      <c r="J149" s="92">
        <v>5</v>
      </c>
      <c r="L149" s="96">
        <v>5</v>
      </c>
      <c r="M149" s="92" t="s">
        <v>59</v>
      </c>
      <c r="N149" s="96">
        <v>3</v>
      </c>
      <c r="O149" s="96" t="s">
        <v>91</v>
      </c>
      <c r="P149" s="96">
        <f t="shared" si="7"/>
        <v>10</v>
      </c>
      <c r="Q149" s="96"/>
      <c r="R149" s="97">
        <v>9.74</v>
      </c>
      <c r="S149" s="97">
        <v>10.26</v>
      </c>
      <c r="T149" s="106">
        <f t="shared" si="13"/>
        <v>0.051999999999999956</v>
      </c>
      <c r="U149" s="102"/>
      <c r="V149" s="102">
        <f t="shared" si="12"/>
        <v>10</v>
      </c>
      <c r="W149" s="96" t="s">
        <v>88</v>
      </c>
      <c r="X149" s="96">
        <v>37.5</v>
      </c>
    </row>
    <row r="150" spans="1:24" s="112" customFormat="1" ht="12.75">
      <c r="A150" s="85">
        <v>133</v>
      </c>
      <c r="B150" s="103">
        <v>38911</v>
      </c>
      <c r="C150" s="109">
        <v>0.06226851851851852</v>
      </c>
      <c r="D150" s="110">
        <v>38910.895833333336</v>
      </c>
      <c r="E150" s="127">
        <v>2453929.3956</v>
      </c>
      <c r="F150" s="111">
        <f t="shared" si="11"/>
        <v>0.95766928330886</v>
      </c>
      <c r="I150" s="112" t="s">
        <v>38</v>
      </c>
      <c r="J150" s="112">
        <v>7</v>
      </c>
      <c r="L150" s="87">
        <v>4</v>
      </c>
      <c r="M150" s="112" t="s">
        <v>59</v>
      </c>
      <c r="N150" s="87">
        <v>4</v>
      </c>
      <c r="O150" s="87" t="s">
        <v>5</v>
      </c>
      <c r="P150" s="87">
        <f t="shared" si="7"/>
        <v>11</v>
      </c>
      <c r="Q150" s="87"/>
      <c r="R150" s="113">
        <v>9.74</v>
      </c>
      <c r="S150" s="113">
        <v>10.26</v>
      </c>
      <c r="T150" s="120">
        <f t="shared" si="13"/>
        <v>0.04727272727272724</v>
      </c>
      <c r="U150" s="114"/>
      <c r="V150" s="114">
        <f t="shared" si="12"/>
        <v>10.07090909090909</v>
      </c>
      <c r="W150" s="87" t="s">
        <v>88</v>
      </c>
      <c r="X150" s="87">
        <v>37.5</v>
      </c>
    </row>
    <row r="151" spans="1:24" s="112" customFormat="1" ht="12.75">
      <c r="A151" s="87">
        <v>134</v>
      </c>
      <c r="B151" s="115">
        <v>38911</v>
      </c>
      <c r="C151" s="116">
        <v>0.06944444444444443</v>
      </c>
      <c r="D151" s="117">
        <v>38910.90277777778</v>
      </c>
      <c r="E151" s="120">
        <v>2453929.40278</v>
      </c>
      <c r="F151" s="111">
        <f t="shared" si="11"/>
        <v>0.9718367994446453</v>
      </c>
      <c r="I151" s="112" t="s">
        <v>38</v>
      </c>
      <c r="J151" s="112">
        <v>8</v>
      </c>
      <c r="L151" s="87">
        <v>3</v>
      </c>
      <c r="M151" s="112" t="s">
        <v>59</v>
      </c>
      <c r="N151" s="87">
        <v>3.5</v>
      </c>
      <c r="O151" s="87" t="s">
        <v>5</v>
      </c>
      <c r="P151" s="87">
        <f t="shared" si="7"/>
        <v>11</v>
      </c>
      <c r="Q151" s="87"/>
      <c r="R151" s="113">
        <v>9.74</v>
      </c>
      <c r="S151" s="113">
        <v>10.26</v>
      </c>
      <c r="T151" s="120">
        <f t="shared" si="13"/>
        <v>0.04727272727272724</v>
      </c>
      <c r="U151" s="114"/>
      <c r="V151" s="114">
        <f t="shared" si="12"/>
        <v>10.118181818181817</v>
      </c>
      <c r="W151" s="87" t="s">
        <v>88</v>
      </c>
      <c r="X151" s="87">
        <v>37.5</v>
      </c>
    </row>
    <row r="152" spans="1:24" s="92" customFormat="1" ht="12.75">
      <c r="A152" s="96">
        <v>135</v>
      </c>
      <c r="B152" s="93">
        <v>38911</v>
      </c>
      <c r="C152" s="94">
        <v>0.07476851851851851</v>
      </c>
      <c r="D152" s="95">
        <v>38910.90833333333</v>
      </c>
      <c r="E152" s="106">
        <v>2453929.4081</v>
      </c>
      <c r="F152" s="101">
        <f t="shared" si="11"/>
        <v>0.9823341788046491</v>
      </c>
      <c r="I152" s="92" t="s">
        <v>58</v>
      </c>
      <c r="J152" s="92">
        <v>3</v>
      </c>
      <c r="L152" s="96">
        <v>1</v>
      </c>
      <c r="M152" s="92" t="s">
        <v>59</v>
      </c>
      <c r="N152" s="96">
        <v>2.5</v>
      </c>
      <c r="O152" s="96" t="s">
        <v>92</v>
      </c>
      <c r="P152" s="96">
        <f t="shared" si="7"/>
        <v>4</v>
      </c>
      <c r="Q152" s="96"/>
      <c r="R152" s="97">
        <v>9.94</v>
      </c>
      <c r="S152" s="97">
        <v>10.26</v>
      </c>
      <c r="T152" s="106">
        <f t="shared" si="13"/>
        <v>0.08000000000000007</v>
      </c>
      <c r="U152" s="102"/>
      <c r="V152" s="102">
        <f t="shared" si="12"/>
        <v>10.18</v>
      </c>
      <c r="W152" s="96" t="s">
        <v>88</v>
      </c>
      <c r="X152" s="96">
        <v>37.5</v>
      </c>
    </row>
    <row r="153" spans="1:24" s="92" customFormat="1" ht="12.75">
      <c r="A153" s="96">
        <v>136</v>
      </c>
      <c r="B153" s="93">
        <v>38911</v>
      </c>
      <c r="C153" s="94">
        <v>0.08125</v>
      </c>
      <c r="D153" s="95">
        <v>38910.91458333333</v>
      </c>
      <c r="E153" s="106">
        <v>2453929.41458</v>
      </c>
      <c r="F153" s="101">
        <f t="shared" si="11"/>
        <v>0.9951204604035411</v>
      </c>
      <c r="L153" s="96">
        <v>0</v>
      </c>
      <c r="M153" s="92" t="s">
        <v>59</v>
      </c>
      <c r="N153" s="96">
        <v>3</v>
      </c>
      <c r="O153" s="96" t="s">
        <v>92</v>
      </c>
      <c r="P153" s="96"/>
      <c r="Q153" s="96"/>
      <c r="R153" s="97"/>
      <c r="S153" s="97">
        <v>10.26</v>
      </c>
      <c r="T153" s="106"/>
      <c r="U153" s="102"/>
      <c r="V153" s="102">
        <v>10.26</v>
      </c>
      <c r="W153" s="96" t="s">
        <v>88</v>
      </c>
      <c r="X153" s="96">
        <v>37.5</v>
      </c>
    </row>
    <row r="154" spans="1:24" s="92" customFormat="1" ht="12.75">
      <c r="A154" s="96">
        <v>137</v>
      </c>
      <c r="B154" s="93">
        <v>38911</v>
      </c>
      <c r="C154" s="99">
        <v>0.08402777777777777</v>
      </c>
      <c r="D154" s="95">
        <v>38910.91736111111</v>
      </c>
      <c r="E154" s="106">
        <v>2453929.41736</v>
      </c>
      <c r="F154" s="101">
        <f t="shared" si="11"/>
        <v>0.0006059325824026018</v>
      </c>
      <c r="L154" s="96">
        <v>0</v>
      </c>
      <c r="M154" s="92" t="s">
        <v>59</v>
      </c>
      <c r="N154" s="96">
        <v>4</v>
      </c>
      <c r="O154" s="96" t="s">
        <v>92</v>
      </c>
      <c r="P154" s="96"/>
      <c r="Q154" s="96"/>
      <c r="R154" s="97"/>
      <c r="S154" s="97">
        <v>10.26</v>
      </c>
      <c r="T154" s="106"/>
      <c r="U154" s="102"/>
      <c r="V154" s="102">
        <v>10.26</v>
      </c>
      <c r="W154" s="96" t="s">
        <v>88</v>
      </c>
      <c r="X154" s="96">
        <v>37.5</v>
      </c>
    </row>
    <row r="155" spans="1:24" s="82" customFormat="1" ht="12.75">
      <c r="A155" s="42">
        <v>138</v>
      </c>
      <c r="B155" s="83">
        <v>38911</v>
      </c>
      <c r="C155" s="75">
        <v>0.10775462962962963</v>
      </c>
      <c r="D155" s="74">
        <v>38910.94097222222</v>
      </c>
      <c r="E155" s="108">
        <v>2453929.44109</v>
      </c>
      <c r="F155" s="51">
        <f t="shared" si="11"/>
        <v>0.047429769524569565</v>
      </c>
      <c r="I155" s="82" t="s">
        <v>38</v>
      </c>
      <c r="J155" s="82">
        <v>5</v>
      </c>
      <c r="L155" s="42">
        <v>4</v>
      </c>
      <c r="M155" s="82" t="s">
        <v>59</v>
      </c>
      <c r="N155" s="42">
        <v>3.5</v>
      </c>
      <c r="O155" s="42" t="s">
        <v>84</v>
      </c>
      <c r="P155" s="42">
        <f aca="true" t="shared" si="14" ref="P155:P164">J155+L155</f>
        <v>9</v>
      </c>
      <c r="Q155" s="42"/>
      <c r="R155" s="41">
        <v>9.74</v>
      </c>
      <c r="S155" s="41">
        <v>10.26</v>
      </c>
      <c r="T155" s="108">
        <f t="shared" si="13"/>
        <v>0.057777777777777733</v>
      </c>
      <c r="U155" s="53"/>
      <c r="V155" s="53">
        <f aca="true" t="shared" si="15" ref="V155:V160">(S155-R155)/P155*J155+R155</f>
        <v>10.028888888888888</v>
      </c>
      <c r="W155" s="42" t="s">
        <v>88</v>
      </c>
      <c r="X155" s="42">
        <v>37.5</v>
      </c>
    </row>
    <row r="156" spans="1:24" s="82" customFormat="1" ht="12.75">
      <c r="A156" s="42">
        <v>139</v>
      </c>
      <c r="B156" s="83">
        <v>38911</v>
      </c>
      <c r="C156" s="75">
        <v>0.1133101851851852</v>
      </c>
      <c r="D156" s="74">
        <v>38910.94652777778</v>
      </c>
      <c r="E156" s="108">
        <v>2453929.44664</v>
      </c>
      <c r="F156" s="51">
        <f t="shared" si="11"/>
        <v>0.05838098365393307</v>
      </c>
      <c r="I156" s="82" t="s">
        <v>38</v>
      </c>
      <c r="J156" s="82">
        <v>3</v>
      </c>
      <c r="L156" s="42">
        <v>7</v>
      </c>
      <c r="M156" s="82" t="s">
        <v>59</v>
      </c>
      <c r="N156" s="42">
        <v>3</v>
      </c>
      <c r="O156" s="42" t="s">
        <v>84</v>
      </c>
      <c r="P156" s="42">
        <f t="shared" si="14"/>
        <v>10</v>
      </c>
      <c r="Q156" s="42"/>
      <c r="R156" s="41">
        <v>9.74</v>
      </c>
      <c r="S156" s="41">
        <v>10.26</v>
      </c>
      <c r="T156" s="108">
        <f t="shared" si="13"/>
        <v>0.051999999999999956</v>
      </c>
      <c r="U156" s="53"/>
      <c r="V156" s="53">
        <f t="shared" si="15"/>
        <v>9.896</v>
      </c>
      <c r="W156" s="42" t="s">
        <v>88</v>
      </c>
      <c r="X156" s="42">
        <v>37.5</v>
      </c>
    </row>
    <row r="157" spans="1:24" s="112" customFormat="1" ht="12.75">
      <c r="A157" s="85">
        <v>140</v>
      </c>
      <c r="B157" s="103">
        <v>38911</v>
      </c>
      <c r="C157" s="109">
        <v>0.11643518518518518</v>
      </c>
      <c r="D157" s="110">
        <v>38910.95</v>
      </c>
      <c r="E157" s="127">
        <v>2453929.44977</v>
      </c>
      <c r="F157" s="111">
        <f t="shared" si="11"/>
        <v>0.06455707264240118</v>
      </c>
      <c r="I157" s="112" t="s">
        <v>38</v>
      </c>
      <c r="J157" s="112">
        <v>2</v>
      </c>
      <c r="L157" s="87">
        <v>10</v>
      </c>
      <c r="M157" s="112" t="s">
        <v>59</v>
      </c>
      <c r="N157" s="87">
        <v>3.5</v>
      </c>
      <c r="O157" s="87" t="s">
        <v>37</v>
      </c>
      <c r="P157" s="87">
        <f t="shared" si="14"/>
        <v>12</v>
      </c>
      <c r="Q157" s="87"/>
      <c r="R157" s="113">
        <v>9.74</v>
      </c>
      <c r="S157" s="113">
        <v>10.26</v>
      </c>
      <c r="T157" s="120">
        <f t="shared" si="13"/>
        <v>0.0433333333333333</v>
      </c>
      <c r="U157" s="114"/>
      <c r="V157" s="114">
        <f t="shared" si="15"/>
        <v>9.826666666666666</v>
      </c>
      <c r="W157" s="87" t="s">
        <v>88</v>
      </c>
      <c r="X157" s="87">
        <v>37.5</v>
      </c>
    </row>
    <row r="158" spans="1:24" s="112" customFormat="1" ht="12" customHeight="1">
      <c r="A158" s="87">
        <v>141</v>
      </c>
      <c r="B158" s="115">
        <v>38911</v>
      </c>
      <c r="C158" s="116">
        <v>0.12268518518518519</v>
      </c>
      <c r="D158" s="117">
        <v>38910.95625</v>
      </c>
      <c r="E158" s="120">
        <v>2453929.45602</v>
      </c>
      <c r="F158" s="111">
        <f t="shared" si="11"/>
        <v>0.0768895203905231</v>
      </c>
      <c r="I158" s="112" t="s">
        <v>38</v>
      </c>
      <c r="J158" s="112">
        <v>1</v>
      </c>
      <c r="L158" s="87">
        <v>10</v>
      </c>
      <c r="M158" s="112" t="s">
        <v>59</v>
      </c>
      <c r="N158" s="87">
        <v>3.5</v>
      </c>
      <c r="O158" s="87" t="s">
        <v>37</v>
      </c>
      <c r="P158" s="87">
        <f t="shared" si="14"/>
        <v>11</v>
      </c>
      <c r="Q158" s="87"/>
      <c r="R158" s="113">
        <v>9.74</v>
      </c>
      <c r="S158" s="113">
        <v>10.26</v>
      </c>
      <c r="T158" s="120">
        <f t="shared" si="13"/>
        <v>0.04727272727272724</v>
      </c>
      <c r="U158" s="114"/>
      <c r="V158" s="114">
        <f t="shared" si="15"/>
        <v>9.787272727272727</v>
      </c>
      <c r="W158" s="87" t="s">
        <v>88</v>
      </c>
      <c r="X158" s="87">
        <v>37.5</v>
      </c>
    </row>
    <row r="159" spans="1:24" s="112" customFormat="1" ht="12.75">
      <c r="A159" s="87">
        <v>142</v>
      </c>
      <c r="B159" s="115">
        <v>38911</v>
      </c>
      <c r="C159" s="116">
        <v>0.12974537037037037</v>
      </c>
      <c r="D159" s="117">
        <v>38910.96319444444</v>
      </c>
      <c r="E159" s="120">
        <v>2453929.46308</v>
      </c>
      <c r="F159" s="111">
        <f t="shared" si="11"/>
        <v>0.09082025356792656</v>
      </c>
      <c r="I159" s="112" t="s">
        <v>37</v>
      </c>
      <c r="J159" s="112">
        <v>7</v>
      </c>
      <c r="L159" s="87">
        <v>3</v>
      </c>
      <c r="M159" s="112" t="s">
        <v>38</v>
      </c>
      <c r="N159" s="87">
        <v>3.5</v>
      </c>
      <c r="O159" s="87" t="s">
        <v>93</v>
      </c>
      <c r="P159" s="87">
        <f t="shared" si="14"/>
        <v>10</v>
      </c>
      <c r="Q159" s="87"/>
      <c r="R159" s="113">
        <v>9.39</v>
      </c>
      <c r="S159" s="113">
        <v>9.74</v>
      </c>
      <c r="T159" s="120">
        <f t="shared" si="13"/>
        <v>0.03499999999999996</v>
      </c>
      <c r="U159" s="114"/>
      <c r="V159" s="114">
        <f t="shared" si="15"/>
        <v>9.635</v>
      </c>
      <c r="W159" s="87" t="s">
        <v>88</v>
      </c>
      <c r="X159" s="87">
        <v>37.5</v>
      </c>
    </row>
    <row r="160" spans="1:24" s="112" customFormat="1" ht="12.75">
      <c r="A160" s="87">
        <v>143</v>
      </c>
      <c r="B160" s="115">
        <v>38911</v>
      </c>
      <c r="C160" s="116">
        <v>0.13252314814814814</v>
      </c>
      <c r="D160" s="117">
        <v>38910.96597222222</v>
      </c>
      <c r="E160" s="120">
        <v>2453929.46655</v>
      </c>
      <c r="F160" s="111">
        <f t="shared" si="11"/>
        <v>0.09766722821814255</v>
      </c>
      <c r="I160" s="112" t="s">
        <v>37</v>
      </c>
      <c r="J160" s="112">
        <v>6</v>
      </c>
      <c r="L160" s="87">
        <v>4</v>
      </c>
      <c r="M160" s="112" t="s">
        <v>38</v>
      </c>
      <c r="N160" s="87">
        <v>4</v>
      </c>
      <c r="O160" s="87" t="s">
        <v>93</v>
      </c>
      <c r="P160" s="87">
        <f t="shared" si="14"/>
        <v>10</v>
      </c>
      <c r="Q160" s="87"/>
      <c r="R160" s="113">
        <v>9.39</v>
      </c>
      <c r="S160" s="113">
        <v>9.74</v>
      </c>
      <c r="T160" s="120">
        <f t="shared" si="13"/>
        <v>0.03499999999999996</v>
      </c>
      <c r="U160" s="114"/>
      <c r="V160" s="114">
        <f t="shared" si="15"/>
        <v>9.6</v>
      </c>
      <c r="W160" s="87" t="s">
        <v>88</v>
      </c>
      <c r="X160" s="87">
        <v>37.5</v>
      </c>
    </row>
    <row r="161" spans="1:24" s="112" customFormat="1" ht="12.75">
      <c r="A161" s="87">
        <v>144</v>
      </c>
      <c r="B161" s="115">
        <v>38914</v>
      </c>
      <c r="C161" s="116">
        <v>0.08368055555555555</v>
      </c>
      <c r="D161" s="117">
        <v>38913.91736111111</v>
      </c>
      <c r="E161" s="120">
        <v>2453932.41701</v>
      </c>
      <c r="F161" s="111">
        <f t="shared" si="11"/>
        <v>0.9194901466016745</v>
      </c>
      <c r="L161" s="87">
        <v>0</v>
      </c>
      <c r="M161" s="112" t="s">
        <v>94</v>
      </c>
      <c r="N161" s="87">
        <v>3</v>
      </c>
      <c r="O161" s="87"/>
      <c r="P161" s="87"/>
      <c r="Q161" s="87"/>
      <c r="R161" s="113"/>
      <c r="S161" s="113">
        <v>9.74</v>
      </c>
      <c r="T161" s="120"/>
      <c r="U161" s="114"/>
      <c r="V161" s="114">
        <v>9.74</v>
      </c>
      <c r="W161" s="87" t="s">
        <v>88</v>
      </c>
      <c r="X161" s="87">
        <v>37.5</v>
      </c>
    </row>
    <row r="162" spans="1:24" s="112" customFormat="1" ht="12.75">
      <c r="A162" s="87">
        <v>145</v>
      </c>
      <c r="B162" s="115">
        <v>38914</v>
      </c>
      <c r="C162" s="116">
        <v>0.08877314814814814</v>
      </c>
      <c r="D162" s="117">
        <v>38913.92222222222</v>
      </c>
      <c r="E162" s="120">
        <v>2453932.42211</v>
      </c>
      <c r="F162" s="111">
        <f t="shared" si="11"/>
        <v>0.9295534241773566</v>
      </c>
      <c r="I162" s="112" t="s">
        <v>94</v>
      </c>
      <c r="J162" s="112">
        <v>2</v>
      </c>
      <c r="L162" s="87">
        <v>6</v>
      </c>
      <c r="M162" s="112" t="s">
        <v>58</v>
      </c>
      <c r="N162" s="87">
        <v>3.5</v>
      </c>
      <c r="O162" s="87"/>
      <c r="P162" s="87">
        <f t="shared" si="14"/>
        <v>8</v>
      </c>
      <c r="Q162" s="87"/>
      <c r="R162" s="113">
        <v>9.74</v>
      </c>
      <c r="S162" s="113">
        <v>9.94</v>
      </c>
      <c r="T162" s="120">
        <f t="shared" si="13"/>
        <v>0.02499999999999991</v>
      </c>
      <c r="U162" s="114"/>
      <c r="V162" s="114">
        <f>(S162-R162)/P162*J162+R162</f>
        <v>9.79</v>
      </c>
      <c r="W162" s="87" t="s">
        <v>88</v>
      </c>
      <c r="X162" s="87">
        <v>37.5</v>
      </c>
    </row>
    <row r="163" spans="1:24" s="112" customFormat="1" ht="12.75">
      <c r="A163" s="87">
        <v>146</v>
      </c>
      <c r="B163" s="115">
        <v>38914</v>
      </c>
      <c r="C163" s="116">
        <v>0.09502314814814815</v>
      </c>
      <c r="D163" s="117">
        <v>38913.92847222222</v>
      </c>
      <c r="E163" s="120">
        <v>2453932.42836</v>
      </c>
      <c r="F163" s="111">
        <f t="shared" si="11"/>
        <v>0.9418858710064342</v>
      </c>
      <c r="I163" s="112" t="s">
        <v>38</v>
      </c>
      <c r="J163" s="112">
        <v>2</v>
      </c>
      <c r="L163" s="87">
        <v>5</v>
      </c>
      <c r="M163" s="112" t="s">
        <v>58</v>
      </c>
      <c r="N163" s="87">
        <v>4</v>
      </c>
      <c r="O163" s="87" t="s">
        <v>5</v>
      </c>
      <c r="P163" s="87">
        <f t="shared" si="14"/>
        <v>7</v>
      </c>
      <c r="Q163" s="87"/>
      <c r="R163" s="113">
        <v>9.74</v>
      </c>
      <c r="S163" s="113">
        <v>9.94</v>
      </c>
      <c r="T163" s="120">
        <f t="shared" si="13"/>
        <v>0.02857142857142847</v>
      </c>
      <c r="U163" s="114"/>
      <c r="V163" s="114">
        <f>(S163-R163)/P163*J163+R163</f>
        <v>9.797142857142857</v>
      </c>
      <c r="W163" s="87" t="s">
        <v>88</v>
      </c>
      <c r="X163" s="87">
        <v>37.5</v>
      </c>
    </row>
    <row r="164" spans="1:24" s="112" customFormat="1" ht="12.75">
      <c r="A164" s="87">
        <v>147</v>
      </c>
      <c r="B164" s="115">
        <v>38914</v>
      </c>
      <c r="C164" s="116">
        <v>0.09953703703703703</v>
      </c>
      <c r="D164" s="117">
        <v>38913.93263888889</v>
      </c>
      <c r="E164" s="120">
        <v>2453932.43287</v>
      </c>
      <c r="F164" s="111">
        <f t="shared" si="11"/>
        <v>0.9507849658557461</v>
      </c>
      <c r="I164" s="112" t="s">
        <v>58</v>
      </c>
      <c r="J164" s="112">
        <v>3</v>
      </c>
      <c r="L164" s="87">
        <v>2</v>
      </c>
      <c r="M164" s="112" t="s">
        <v>59</v>
      </c>
      <c r="N164" s="87">
        <v>3</v>
      </c>
      <c r="O164" s="87" t="s">
        <v>5</v>
      </c>
      <c r="P164" s="87">
        <f t="shared" si="14"/>
        <v>5</v>
      </c>
      <c r="Q164" s="87"/>
      <c r="R164" s="113">
        <v>9.94</v>
      </c>
      <c r="S164" s="113">
        <v>10.26</v>
      </c>
      <c r="T164" s="120">
        <f t="shared" si="13"/>
        <v>0.06400000000000006</v>
      </c>
      <c r="U164" s="114"/>
      <c r="V164" s="114">
        <f>(S164-R164)/P164*J164+R164</f>
        <v>10.132</v>
      </c>
      <c r="W164" s="87" t="s">
        <v>88</v>
      </c>
      <c r="X164" s="87">
        <v>37.5</v>
      </c>
    </row>
    <row r="165" spans="1:24" s="92" customFormat="1" ht="12.75">
      <c r="A165" s="96">
        <v>148</v>
      </c>
      <c r="B165" s="93">
        <v>38914</v>
      </c>
      <c r="C165" s="94">
        <v>0.10671296296296295</v>
      </c>
      <c r="D165" s="95">
        <v>38913.94027777778</v>
      </c>
      <c r="E165" s="106">
        <v>2453932.44005</v>
      </c>
      <c r="F165" s="101">
        <f t="shared" si="11"/>
        <v>0.9649524810729417</v>
      </c>
      <c r="I165" s="92" t="s">
        <v>59</v>
      </c>
      <c r="J165" s="92">
        <v>2</v>
      </c>
      <c r="L165" s="96"/>
      <c r="N165" s="96">
        <v>3</v>
      </c>
      <c r="O165" s="96" t="s">
        <v>92</v>
      </c>
      <c r="P165" s="96"/>
      <c r="Q165" s="96"/>
      <c r="R165" s="97">
        <v>10.26</v>
      </c>
      <c r="S165" s="97"/>
      <c r="T165" s="106"/>
      <c r="U165" s="102"/>
      <c r="V165" s="102">
        <f aca="true" t="shared" si="16" ref="V165:V173">R165+$U$17*J165</f>
        <v>10.35814293026793</v>
      </c>
      <c r="W165" s="96" t="s">
        <v>88</v>
      </c>
      <c r="X165" s="96">
        <v>37.5</v>
      </c>
    </row>
    <row r="166" spans="1:24" s="92" customFormat="1" ht="12.75">
      <c r="A166" s="96">
        <v>149</v>
      </c>
      <c r="B166" s="93">
        <v>38914</v>
      </c>
      <c r="C166" s="94">
        <v>0.11087962962962962</v>
      </c>
      <c r="D166" s="95">
        <v>38913.944444444445</v>
      </c>
      <c r="E166" s="106">
        <v>2453932.44421</v>
      </c>
      <c r="F166" s="101">
        <f t="shared" si="11"/>
        <v>0.9731609581940575</v>
      </c>
      <c r="I166" s="92" t="s">
        <v>59</v>
      </c>
      <c r="J166" s="92">
        <v>3</v>
      </c>
      <c r="L166" s="96"/>
      <c r="N166" s="96">
        <v>2.5</v>
      </c>
      <c r="O166" s="96" t="s">
        <v>92</v>
      </c>
      <c r="P166" s="96"/>
      <c r="Q166" s="96"/>
      <c r="R166" s="97">
        <v>10.26</v>
      </c>
      <c r="S166" s="97"/>
      <c r="T166" s="106"/>
      <c r="U166" s="102"/>
      <c r="V166" s="102">
        <f>R166+$U$17*J166</f>
        <v>10.407214395401896</v>
      </c>
      <c r="W166" s="96" t="s">
        <v>88</v>
      </c>
      <c r="X166" s="96">
        <v>37.5</v>
      </c>
    </row>
    <row r="167" spans="1:24" s="92" customFormat="1" ht="12.75">
      <c r="A167" s="96">
        <v>150</v>
      </c>
      <c r="B167" s="93">
        <v>38914</v>
      </c>
      <c r="C167" s="94">
        <v>0.11782407407407407</v>
      </c>
      <c r="D167" s="95">
        <v>38913.95138888889</v>
      </c>
      <c r="E167" s="106">
        <v>2453932.45116</v>
      </c>
      <c r="F167" s="101">
        <f t="shared" si="11"/>
        <v>0.9868746404795274</v>
      </c>
      <c r="I167" s="92" t="s">
        <v>59</v>
      </c>
      <c r="J167" s="92">
        <v>4</v>
      </c>
      <c r="L167" s="96"/>
      <c r="N167" s="96">
        <v>3</v>
      </c>
      <c r="O167" s="96" t="s">
        <v>92</v>
      </c>
      <c r="P167" s="96"/>
      <c r="Q167" s="96"/>
      <c r="R167" s="97">
        <v>10.26</v>
      </c>
      <c r="S167" s="97"/>
      <c r="T167" s="106"/>
      <c r="U167" s="102"/>
      <c r="V167" s="102">
        <f t="shared" si="16"/>
        <v>10.45628586053586</v>
      </c>
      <c r="W167" s="96" t="s">
        <v>88</v>
      </c>
      <c r="X167" s="96">
        <v>37.5</v>
      </c>
    </row>
    <row r="168" spans="1:24" s="92" customFormat="1" ht="12.75">
      <c r="A168" s="96">
        <v>151</v>
      </c>
      <c r="B168" s="93">
        <v>38914</v>
      </c>
      <c r="C168" s="94">
        <v>0.12245370370370372</v>
      </c>
      <c r="D168" s="95">
        <v>38913.955555555556</v>
      </c>
      <c r="E168" s="106">
        <v>2453932.45579</v>
      </c>
      <c r="F168" s="101">
        <f t="shared" si="11"/>
        <v>0.9960105173681768</v>
      </c>
      <c r="I168" s="92" t="s">
        <v>59</v>
      </c>
      <c r="J168" s="92">
        <v>4</v>
      </c>
      <c r="L168" s="96"/>
      <c r="N168" s="96">
        <v>3</v>
      </c>
      <c r="O168" s="96" t="s">
        <v>92</v>
      </c>
      <c r="P168" s="96"/>
      <c r="Q168" s="96"/>
      <c r="R168" s="97">
        <v>10.26</v>
      </c>
      <c r="S168" s="97"/>
      <c r="T168" s="106"/>
      <c r="U168" s="102"/>
      <c r="V168" s="102">
        <f t="shared" si="16"/>
        <v>10.45628586053586</v>
      </c>
      <c r="W168" s="96" t="s">
        <v>88</v>
      </c>
      <c r="X168" s="96">
        <v>37.5</v>
      </c>
    </row>
    <row r="169" spans="1:24" s="92" customFormat="1" ht="12.75">
      <c r="A169" s="96">
        <v>152</v>
      </c>
      <c r="B169" s="93">
        <v>38914</v>
      </c>
      <c r="C169" s="94">
        <v>0.1261574074074074</v>
      </c>
      <c r="D169" s="95">
        <v>38913.95972222222</v>
      </c>
      <c r="E169" s="106">
        <v>2453932.45949</v>
      </c>
      <c r="F169" s="101">
        <f t="shared" si="11"/>
        <v>0.003311325869162829</v>
      </c>
      <c r="I169" s="92" t="s">
        <v>59</v>
      </c>
      <c r="J169" s="92">
        <v>4</v>
      </c>
      <c r="L169" s="96"/>
      <c r="N169" s="96">
        <v>3</v>
      </c>
      <c r="O169" s="96" t="s">
        <v>92</v>
      </c>
      <c r="P169" s="96"/>
      <c r="Q169" s="96"/>
      <c r="R169" s="97">
        <v>10.26</v>
      </c>
      <c r="S169" s="97"/>
      <c r="T169" s="106"/>
      <c r="U169" s="102"/>
      <c r="V169" s="102">
        <f t="shared" si="16"/>
        <v>10.45628586053586</v>
      </c>
      <c r="W169" s="96" t="s">
        <v>88</v>
      </c>
      <c r="X169" s="96">
        <v>37.5</v>
      </c>
    </row>
    <row r="170" spans="1:24" s="92" customFormat="1" ht="12.75">
      <c r="A170" s="96">
        <v>153</v>
      </c>
      <c r="B170" s="93">
        <v>38914</v>
      </c>
      <c r="C170" s="94">
        <v>0.13020833333333334</v>
      </c>
      <c r="D170" s="95">
        <v>38913.96388888889</v>
      </c>
      <c r="E170" s="106">
        <v>2453932.46354</v>
      </c>
      <c r="F170" s="101">
        <f t="shared" si="11"/>
        <v>0.011302752097890334</v>
      </c>
      <c r="I170" s="92" t="s">
        <v>59</v>
      </c>
      <c r="J170" s="92">
        <v>4</v>
      </c>
      <c r="L170" s="96"/>
      <c r="N170" s="96">
        <v>3</v>
      </c>
      <c r="O170" s="96" t="s">
        <v>92</v>
      </c>
      <c r="P170" s="96"/>
      <c r="Q170" s="96"/>
      <c r="R170" s="97">
        <v>10.26</v>
      </c>
      <c r="S170" s="97"/>
      <c r="T170" s="106"/>
      <c r="U170" s="102"/>
      <c r="V170" s="102">
        <f t="shared" si="16"/>
        <v>10.45628586053586</v>
      </c>
      <c r="W170" s="96" t="s">
        <v>88</v>
      </c>
      <c r="X170" s="96">
        <v>37.5</v>
      </c>
    </row>
    <row r="171" spans="1:24" s="92" customFormat="1" ht="12.75">
      <c r="A171" s="96">
        <v>154</v>
      </c>
      <c r="B171" s="93">
        <v>38914</v>
      </c>
      <c r="C171" s="94">
        <v>0.13310185185185186</v>
      </c>
      <c r="D171" s="95">
        <v>38913.96666666667</v>
      </c>
      <c r="E171" s="106">
        <v>2453932.46644</v>
      </c>
      <c r="F171" s="101">
        <f t="shared" si="11"/>
        <v>0.017025008154632815</v>
      </c>
      <c r="I171" s="92" t="s">
        <v>59</v>
      </c>
      <c r="J171" s="92">
        <v>3</v>
      </c>
      <c r="L171" s="96"/>
      <c r="N171" s="96">
        <v>3</v>
      </c>
      <c r="O171" s="96" t="s">
        <v>92</v>
      </c>
      <c r="P171" s="96"/>
      <c r="Q171" s="96"/>
      <c r="R171" s="97">
        <v>10.26</v>
      </c>
      <c r="S171" s="97"/>
      <c r="T171" s="106"/>
      <c r="U171" s="102"/>
      <c r="V171" s="102">
        <f t="shared" si="16"/>
        <v>10.407214395401896</v>
      </c>
      <c r="W171" s="96" t="s">
        <v>88</v>
      </c>
      <c r="X171" s="96">
        <v>37.5</v>
      </c>
    </row>
    <row r="172" spans="1:24" s="92" customFormat="1" ht="12.75">
      <c r="A172" s="96">
        <v>155</v>
      </c>
      <c r="B172" s="93">
        <v>38914</v>
      </c>
      <c r="C172" s="94">
        <v>0.13703703703703704</v>
      </c>
      <c r="D172" s="95">
        <v>38913.970138888886</v>
      </c>
      <c r="E172" s="106">
        <v>2453932.47037</v>
      </c>
      <c r="F172" s="101">
        <f t="shared" si="11"/>
        <v>0.02477965142497851</v>
      </c>
      <c r="I172" s="92" t="s">
        <v>59</v>
      </c>
      <c r="J172" s="92">
        <v>3</v>
      </c>
      <c r="L172" s="96"/>
      <c r="N172" s="96">
        <v>2.5</v>
      </c>
      <c r="O172" s="96" t="s">
        <v>95</v>
      </c>
      <c r="P172" s="96"/>
      <c r="Q172" s="96"/>
      <c r="R172" s="97">
        <v>10.26</v>
      </c>
      <c r="S172" s="97"/>
      <c r="T172" s="106"/>
      <c r="U172" s="102"/>
      <c r="V172" s="102">
        <f t="shared" si="16"/>
        <v>10.407214395401896</v>
      </c>
      <c r="W172" s="96" t="s">
        <v>88</v>
      </c>
      <c r="X172" s="96">
        <v>37.5</v>
      </c>
    </row>
    <row r="173" spans="1:24" s="92" customFormat="1" ht="12.75">
      <c r="A173" s="96">
        <v>156</v>
      </c>
      <c r="B173" s="93">
        <v>38914</v>
      </c>
      <c r="C173" s="94">
        <v>0.14201388888888888</v>
      </c>
      <c r="D173" s="95">
        <v>38913.975694444445</v>
      </c>
      <c r="E173" s="106">
        <v>2453932.47535</v>
      </c>
      <c r="F173" s="101">
        <f t="shared" si="11"/>
        <v>0.03460614512277971</v>
      </c>
      <c r="I173" s="92" t="s">
        <v>59</v>
      </c>
      <c r="J173" s="92">
        <v>2</v>
      </c>
      <c r="L173" s="96"/>
      <c r="N173" s="96">
        <v>3</v>
      </c>
      <c r="O173" s="96" t="s">
        <v>95</v>
      </c>
      <c r="P173" s="96"/>
      <c r="Q173" s="96"/>
      <c r="R173" s="97">
        <v>10.26</v>
      </c>
      <c r="S173" s="97"/>
      <c r="T173" s="106"/>
      <c r="U173" s="102"/>
      <c r="V173" s="102">
        <f t="shared" si="16"/>
        <v>10.35814293026793</v>
      </c>
      <c r="W173" s="96" t="s">
        <v>88</v>
      </c>
      <c r="X173" s="96">
        <v>37.5</v>
      </c>
    </row>
    <row r="174" spans="1:24" s="92" customFormat="1" ht="12.75">
      <c r="A174" s="96">
        <v>157</v>
      </c>
      <c r="B174" s="93">
        <v>38914</v>
      </c>
      <c r="C174" s="94">
        <v>0.14675925925925926</v>
      </c>
      <c r="D174" s="95">
        <v>38913.97986111111</v>
      </c>
      <c r="E174" s="106">
        <v>2453932.48009</v>
      </c>
      <c r="F174" s="101">
        <f t="shared" si="11"/>
        <v>0.04395907382286168</v>
      </c>
      <c r="L174" s="96">
        <v>0</v>
      </c>
      <c r="M174" s="92" t="s">
        <v>59</v>
      </c>
      <c r="N174" s="96">
        <v>3</v>
      </c>
      <c r="O174" s="96" t="s">
        <v>90</v>
      </c>
      <c r="P174" s="96"/>
      <c r="Q174" s="96"/>
      <c r="S174" s="97">
        <v>10.26</v>
      </c>
      <c r="T174" s="106"/>
      <c r="U174" s="102"/>
      <c r="V174" s="102">
        <v>10.26</v>
      </c>
      <c r="W174" s="96" t="s">
        <v>88</v>
      </c>
      <c r="X174" s="96">
        <v>37.5</v>
      </c>
    </row>
    <row r="175" spans="1:24" s="92" customFormat="1" ht="12.75">
      <c r="A175" s="96">
        <v>158</v>
      </c>
      <c r="B175" s="93">
        <v>38914</v>
      </c>
      <c r="C175" s="94">
        <v>0.15046296296296297</v>
      </c>
      <c r="D175" s="95">
        <v>38913.98402777778</v>
      </c>
      <c r="E175" s="106">
        <v>2453932.4838</v>
      </c>
      <c r="F175" s="101">
        <f t="shared" si="11"/>
        <v>0.0512796143898413</v>
      </c>
      <c r="I175" s="92" t="s">
        <v>38</v>
      </c>
      <c r="J175" s="92">
        <v>10</v>
      </c>
      <c r="L175" s="96">
        <v>2</v>
      </c>
      <c r="M175" s="92" t="s">
        <v>59</v>
      </c>
      <c r="N175" s="96">
        <v>2</v>
      </c>
      <c r="O175" s="96" t="s">
        <v>90</v>
      </c>
      <c r="P175" s="96">
        <f>J175+L175</f>
        <v>12</v>
      </c>
      <c r="Q175" s="96"/>
      <c r="R175" s="97">
        <v>9.74</v>
      </c>
      <c r="S175" s="97">
        <v>10.26</v>
      </c>
      <c r="T175" s="106">
        <f t="shared" si="13"/>
        <v>0.0433333333333333</v>
      </c>
      <c r="U175" s="102"/>
      <c r="V175" s="102">
        <f>(S175-R175)/P175*J175+R175</f>
        <v>10.173333333333334</v>
      </c>
      <c r="W175" s="96" t="s">
        <v>88</v>
      </c>
      <c r="X175" s="96">
        <v>37.5</v>
      </c>
    </row>
    <row r="176" spans="1:24" s="92" customFormat="1" ht="12.75">
      <c r="A176" s="96">
        <v>159</v>
      </c>
      <c r="B176" s="93">
        <v>38915</v>
      </c>
      <c r="C176" s="99">
        <v>0.04722222222222222</v>
      </c>
      <c r="D176" s="95">
        <v>38914.88055555556</v>
      </c>
      <c r="E176" s="106">
        <v>2453933.38056</v>
      </c>
      <c r="F176" s="101">
        <f t="shared" si="11"/>
        <v>0.8207589226553864</v>
      </c>
      <c r="L176" s="96">
        <v>0</v>
      </c>
      <c r="M176" s="92" t="s">
        <v>37</v>
      </c>
      <c r="N176" s="96">
        <v>3</v>
      </c>
      <c r="O176" s="96" t="s">
        <v>90</v>
      </c>
      <c r="P176" s="96"/>
      <c r="Q176" s="96"/>
      <c r="R176" s="97"/>
      <c r="S176" s="97">
        <v>9.39</v>
      </c>
      <c r="T176" s="106"/>
      <c r="U176" s="102"/>
      <c r="V176" s="102">
        <v>9.39</v>
      </c>
      <c r="W176" s="96" t="s">
        <v>98</v>
      </c>
      <c r="X176" s="96">
        <v>50</v>
      </c>
    </row>
    <row r="177" spans="1:24" s="92" customFormat="1" ht="12.75">
      <c r="A177" s="96">
        <v>160</v>
      </c>
      <c r="B177" s="93">
        <v>38915</v>
      </c>
      <c r="C177" s="99">
        <v>0.05277777777777778</v>
      </c>
      <c r="D177" s="95">
        <v>38914.88611111111</v>
      </c>
      <c r="E177" s="106">
        <v>2453933.38611</v>
      </c>
      <c r="F177" s="101">
        <f t="shared" si="11"/>
        <v>0.8317101358661603</v>
      </c>
      <c r="I177" s="92" t="s">
        <v>37</v>
      </c>
      <c r="J177" s="92">
        <v>1</v>
      </c>
      <c r="L177" s="96">
        <v>7</v>
      </c>
      <c r="M177" s="92" t="s">
        <v>38</v>
      </c>
      <c r="N177" s="96">
        <v>3</v>
      </c>
      <c r="O177" s="96" t="s">
        <v>90</v>
      </c>
      <c r="P177" s="96">
        <f aca="true" t="shared" si="17" ref="P177:P187">J177+L177</f>
        <v>8</v>
      </c>
      <c r="Q177" s="96"/>
      <c r="R177" s="97">
        <v>9.39</v>
      </c>
      <c r="S177" s="97">
        <v>9.74</v>
      </c>
      <c r="T177" s="106">
        <f t="shared" si="13"/>
        <v>0.043749999999999956</v>
      </c>
      <c r="U177" s="102"/>
      <c r="V177" s="102">
        <f>(S177-R177)/P177*J177+R177</f>
        <v>9.43375</v>
      </c>
      <c r="W177" s="96" t="s">
        <v>98</v>
      </c>
      <c r="X177" s="96">
        <v>50</v>
      </c>
    </row>
    <row r="178" spans="1:24" ht="12.75">
      <c r="A178" s="1">
        <v>161</v>
      </c>
      <c r="B178" s="10">
        <v>38915</v>
      </c>
      <c r="C178" s="81">
        <v>0.06041666666666667</v>
      </c>
      <c r="D178" s="62">
        <v>38914.89375</v>
      </c>
      <c r="E178" s="12">
        <v>2453933.39375</v>
      </c>
      <c r="F178" s="90">
        <f t="shared" si="11"/>
        <v>0.8467853197034856</v>
      </c>
      <c r="L178" s="1">
        <v>0</v>
      </c>
      <c r="M178" t="s">
        <v>37</v>
      </c>
      <c r="N178" s="1">
        <v>3.5</v>
      </c>
      <c r="O178" s="1" t="s">
        <v>37</v>
      </c>
      <c r="P178" s="96"/>
      <c r="Q178" s="96"/>
      <c r="S178" s="30">
        <v>9.39</v>
      </c>
      <c r="U178" s="88"/>
      <c r="V178" s="88">
        <v>9.39</v>
      </c>
      <c r="W178" s="87" t="s">
        <v>98</v>
      </c>
      <c r="X178" s="2">
        <v>50</v>
      </c>
    </row>
    <row r="179" spans="1:24" ht="12.75">
      <c r="A179" s="1">
        <v>162</v>
      </c>
      <c r="B179" s="10">
        <v>38915</v>
      </c>
      <c r="C179" s="81">
        <v>0.0699074074074074</v>
      </c>
      <c r="D179" s="62">
        <v>38914.90347222222</v>
      </c>
      <c r="E179" s="12">
        <v>2453933.40324</v>
      </c>
      <c r="F179" s="90">
        <f t="shared" si="11"/>
        <v>0.8655109082510535</v>
      </c>
      <c r="I179" t="s">
        <v>37</v>
      </c>
      <c r="J179">
        <v>3</v>
      </c>
      <c r="L179" s="1">
        <v>6</v>
      </c>
      <c r="M179" t="s">
        <v>38</v>
      </c>
      <c r="N179" s="1">
        <v>3</v>
      </c>
      <c r="P179" s="1">
        <f t="shared" si="17"/>
        <v>9</v>
      </c>
      <c r="R179" s="30">
        <v>9.39</v>
      </c>
      <c r="S179" s="30">
        <v>9.74</v>
      </c>
      <c r="T179" s="12">
        <f t="shared" si="13"/>
        <v>0.03888888888888885</v>
      </c>
      <c r="U179" s="88"/>
      <c r="V179" s="88">
        <f aca="true" t="shared" si="18" ref="V179:V185">(S179-R179)/P179*J179+R179</f>
        <v>9.506666666666668</v>
      </c>
      <c r="W179" s="87" t="s">
        <v>98</v>
      </c>
      <c r="X179" s="2">
        <v>50</v>
      </c>
    </row>
    <row r="180" spans="1:24" ht="12.75">
      <c r="A180" s="1">
        <v>163</v>
      </c>
      <c r="B180" s="10">
        <v>38915</v>
      </c>
      <c r="C180" s="81">
        <v>0.07349537037037036</v>
      </c>
      <c r="D180" s="62">
        <v>38914.90694444445</v>
      </c>
      <c r="E180" s="12">
        <v>2453933.40683</v>
      </c>
      <c r="F180" s="90">
        <f t="shared" si="11"/>
        <v>0.8725946667782409</v>
      </c>
      <c r="I180" t="s">
        <v>37</v>
      </c>
      <c r="J180">
        <v>4</v>
      </c>
      <c r="L180" s="1">
        <v>5</v>
      </c>
      <c r="M180" t="s">
        <v>38</v>
      </c>
      <c r="N180" s="1">
        <v>3.5</v>
      </c>
      <c r="P180" s="1">
        <f t="shared" si="17"/>
        <v>9</v>
      </c>
      <c r="R180" s="30">
        <v>9.39</v>
      </c>
      <c r="S180" s="30">
        <v>9.74</v>
      </c>
      <c r="T180" s="12">
        <f t="shared" si="13"/>
        <v>0.03888888888888885</v>
      </c>
      <c r="U180" s="88"/>
      <c r="V180" s="88">
        <f t="shared" si="18"/>
        <v>9.545555555555556</v>
      </c>
      <c r="W180" s="87" t="s">
        <v>98</v>
      </c>
      <c r="X180" s="2">
        <v>50</v>
      </c>
    </row>
    <row r="181" spans="1:24" ht="12.75">
      <c r="A181" s="1">
        <v>164</v>
      </c>
      <c r="B181" s="10">
        <v>38915</v>
      </c>
      <c r="C181" s="81">
        <v>0.07800925925925926</v>
      </c>
      <c r="D181" s="62">
        <v>38914.91111111111</v>
      </c>
      <c r="E181" s="12">
        <v>2453933.41134</v>
      </c>
      <c r="F181" s="90">
        <f t="shared" si="11"/>
        <v>0.8814937607089632</v>
      </c>
      <c r="I181" t="s">
        <v>37</v>
      </c>
      <c r="J181">
        <v>5</v>
      </c>
      <c r="L181" s="1">
        <v>4</v>
      </c>
      <c r="M181" t="s">
        <v>38</v>
      </c>
      <c r="N181" s="1">
        <v>3.5</v>
      </c>
      <c r="P181" s="1">
        <f t="shared" si="17"/>
        <v>9</v>
      </c>
      <c r="R181" s="30">
        <v>9.39</v>
      </c>
      <c r="S181" s="30">
        <v>9.74</v>
      </c>
      <c r="T181" s="12">
        <f t="shared" si="13"/>
        <v>0.03888888888888885</v>
      </c>
      <c r="U181" s="88"/>
      <c r="V181" s="88">
        <f t="shared" si="18"/>
        <v>9.584444444444445</v>
      </c>
      <c r="W181" s="87" t="s">
        <v>98</v>
      </c>
      <c r="X181" s="2">
        <v>50</v>
      </c>
    </row>
    <row r="182" spans="1:24" ht="12.75">
      <c r="A182" s="1">
        <v>165</v>
      </c>
      <c r="B182" s="10">
        <v>38915</v>
      </c>
      <c r="C182" s="81">
        <v>0.08275462962962964</v>
      </c>
      <c r="D182" s="62">
        <v>38914.915972222225</v>
      </c>
      <c r="E182" s="12">
        <v>2453933.41609</v>
      </c>
      <c r="F182" s="90">
        <f t="shared" si="11"/>
        <v>0.8908664205564492</v>
      </c>
      <c r="I182" t="s">
        <v>37</v>
      </c>
      <c r="J182">
        <v>6</v>
      </c>
      <c r="L182" s="1">
        <v>3</v>
      </c>
      <c r="M182" t="s">
        <v>38</v>
      </c>
      <c r="N182" s="1">
        <v>3.5</v>
      </c>
      <c r="O182" s="1" t="s">
        <v>5</v>
      </c>
      <c r="P182" s="1">
        <f t="shared" si="17"/>
        <v>9</v>
      </c>
      <c r="R182" s="30">
        <v>9.39</v>
      </c>
      <c r="S182" s="30">
        <v>9.74</v>
      </c>
      <c r="T182" s="12">
        <f t="shared" si="13"/>
        <v>0.03888888888888885</v>
      </c>
      <c r="U182" s="88"/>
      <c r="V182" s="88">
        <f t="shared" si="18"/>
        <v>9.623333333333333</v>
      </c>
      <c r="W182" s="87" t="s">
        <v>98</v>
      </c>
      <c r="X182" s="2">
        <v>50</v>
      </c>
    </row>
    <row r="183" spans="1:24" ht="12.75">
      <c r="A183" s="1">
        <v>166</v>
      </c>
      <c r="B183" s="10">
        <v>38915</v>
      </c>
      <c r="C183" s="81">
        <v>0.08726851851851852</v>
      </c>
      <c r="D183" s="62">
        <v>38914.92083333333</v>
      </c>
      <c r="E183" s="12">
        <v>2453933.4206</v>
      </c>
      <c r="F183" s="90">
        <f t="shared" si="11"/>
        <v>0.8997655144867167</v>
      </c>
      <c r="I183" t="s">
        <v>37</v>
      </c>
      <c r="J183">
        <v>5</v>
      </c>
      <c r="L183" s="1">
        <v>2</v>
      </c>
      <c r="M183" t="s">
        <v>38</v>
      </c>
      <c r="N183" s="1">
        <v>4</v>
      </c>
      <c r="O183" s="1" t="s">
        <v>5</v>
      </c>
      <c r="P183" s="1">
        <f t="shared" si="17"/>
        <v>7</v>
      </c>
      <c r="R183" s="30">
        <v>9.39</v>
      </c>
      <c r="S183" s="30">
        <v>9.74</v>
      </c>
      <c r="T183" s="12">
        <f t="shared" si="13"/>
        <v>0.04999999999999995</v>
      </c>
      <c r="U183" s="88"/>
      <c r="V183" s="88">
        <f t="shared" si="18"/>
        <v>9.64</v>
      </c>
      <c r="W183" s="87" t="s">
        <v>98</v>
      </c>
      <c r="X183" s="2">
        <v>50</v>
      </c>
    </row>
    <row r="184" spans="1:24" ht="12.75">
      <c r="A184" s="1">
        <v>167</v>
      </c>
      <c r="B184" s="10">
        <v>38915</v>
      </c>
      <c r="C184" s="81">
        <v>0.09131944444444445</v>
      </c>
      <c r="D184" s="62">
        <v>38914.925</v>
      </c>
      <c r="E184" s="12">
        <v>2453933.42465</v>
      </c>
      <c r="F184" s="90">
        <f t="shared" si="11"/>
        <v>0.9077569407154442</v>
      </c>
      <c r="I184" t="s">
        <v>37</v>
      </c>
      <c r="J184">
        <v>5</v>
      </c>
      <c r="L184" s="1">
        <v>2</v>
      </c>
      <c r="M184" t="s">
        <v>38</v>
      </c>
      <c r="N184" s="1">
        <v>3</v>
      </c>
      <c r="O184" s="1" t="s">
        <v>5</v>
      </c>
      <c r="P184" s="1">
        <f t="shared" si="17"/>
        <v>7</v>
      </c>
      <c r="R184" s="30">
        <v>9.39</v>
      </c>
      <c r="S184" s="30">
        <v>9.74</v>
      </c>
      <c r="T184" s="12">
        <f t="shared" si="13"/>
        <v>0.04999999999999995</v>
      </c>
      <c r="U184" s="88"/>
      <c r="V184" s="88">
        <f t="shared" si="18"/>
        <v>9.64</v>
      </c>
      <c r="W184" s="87" t="s">
        <v>98</v>
      </c>
      <c r="X184" s="2">
        <v>50</v>
      </c>
    </row>
    <row r="185" spans="1:24" ht="12.75">
      <c r="A185" s="1">
        <v>168</v>
      </c>
      <c r="B185" s="10">
        <v>38915</v>
      </c>
      <c r="C185" s="81">
        <v>0.09652777777777777</v>
      </c>
      <c r="D185" s="62">
        <v>38914.92986111111</v>
      </c>
      <c r="E185" s="12">
        <v>2453933.42986</v>
      </c>
      <c r="F185" s="90">
        <f t="shared" si="11"/>
        <v>0.9180372691830598</v>
      </c>
      <c r="I185" t="s">
        <v>37</v>
      </c>
      <c r="J185">
        <v>7</v>
      </c>
      <c r="L185" s="1">
        <v>2</v>
      </c>
      <c r="M185" t="s">
        <v>38</v>
      </c>
      <c r="N185" s="1">
        <v>3</v>
      </c>
      <c r="O185" s="1" t="s">
        <v>5</v>
      </c>
      <c r="P185" s="1">
        <f t="shared" si="17"/>
        <v>9</v>
      </c>
      <c r="R185" s="30">
        <v>9.39</v>
      </c>
      <c r="S185" s="30">
        <v>9.74</v>
      </c>
      <c r="T185" s="12">
        <f t="shared" si="13"/>
        <v>0.03888888888888885</v>
      </c>
      <c r="U185" s="88"/>
      <c r="V185" s="88">
        <f t="shared" si="18"/>
        <v>9.662222222222223</v>
      </c>
      <c r="W185" s="87" t="s">
        <v>98</v>
      </c>
      <c r="X185" s="2">
        <v>50</v>
      </c>
    </row>
    <row r="186" spans="1:24" ht="12.75">
      <c r="A186" s="1">
        <v>169</v>
      </c>
      <c r="B186" s="10">
        <v>38915</v>
      </c>
      <c r="C186" s="81">
        <v>0.10150462962962963</v>
      </c>
      <c r="D186" s="62">
        <v>38914.93472222222</v>
      </c>
      <c r="E186" s="12">
        <v>2453933.43484</v>
      </c>
      <c r="F186" s="90">
        <f t="shared" si="11"/>
        <v>0.9278637628813158</v>
      </c>
      <c r="L186" s="1">
        <v>0</v>
      </c>
      <c r="M186" t="s">
        <v>38</v>
      </c>
      <c r="N186" s="1">
        <v>4</v>
      </c>
      <c r="O186" s="1" t="s">
        <v>5</v>
      </c>
      <c r="S186" s="30">
        <v>9.74</v>
      </c>
      <c r="U186" s="88"/>
      <c r="V186" s="88">
        <v>9.74</v>
      </c>
      <c r="W186" s="87" t="s">
        <v>98</v>
      </c>
      <c r="X186" s="2">
        <v>50</v>
      </c>
    </row>
    <row r="187" spans="1:24" ht="12.75">
      <c r="A187" s="1">
        <v>170</v>
      </c>
      <c r="B187" s="10">
        <v>38915</v>
      </c>
      <c r="C187" s="81">
        <v>0.10671296296296295</v>
      </c>
      <c r="D187" s="62">
        <v>38914.94027777778</v>
      </c>
      <c r="E187" s="12">
        <v>2453933.44005</v>
      </c>
      <c r="F187" s="90">
        <f>(E187-$C$13)/$C$12-INT((E187-$C$13)/$C$12)</f>
        <v>0.9381440913489314</v>
      </c>
      <c r="I187" t="s">
        <v>38</v>
      </c>
      <c r="J187">
        <v>2</v>
      </c>
      <c r="L187" s="1">
        <v>4</v>
      </c>
      <c r="M187" t="s">
        <v>58</v>
      </c>
      <c r="N187" s="1">
        <v>3</v>
      </c>
      <c r="O187" s="1" t="s">
        <v>5</v>
      </c>
      <c r="P187" s="1">
        <f t="shared" si="17"/>
        <v>6</v>
      </c>
      <c r="R187" s="30">
        <v>9.74</v>
      </c>
      <c r="S187" s="30">
        <v>9.94</v>
      </c>
      <c r="T187" s="12">
        <f t="shared" si="13"/>
        <v>0.033333333333333215</v>
      </c>
      <c r="U187" s="88"/>
      <c r="V187" s="88">
        <f>(S187-R187)/P187*J187+R187</f>
        <v>9.806666666666667</v>
      </c>
      <c r="W187" s="87" t="s">
        <v>98</v>
      </c>
      <c r="X187" s="2">
        <v>50</v>
      </c>
    </row>
    <row r="188" spans="1:34" ht="12.75">
      <c r="A188" s="150">
        <v>171</v>
      </c>
      <c r="B188" s="153">
        <v>38919</v>
      </c>
      <c r="C188" s="154">
        <v>0.049652777777777775</v>
      </c>
      <c r="D188" s="155">
        <v>38918.88333333333</v>
      </c>
      <c r="E188" s="151">
        <v>2453937.38299</v>
      </c>
      <c r="F188" s="124">
        <f>(E188-$C$13)/$C$12-INT((E188-$C$13)/$C$12)</f>
        <v>0.7183202191299642</v>
      </c>
      <c r="G188" s="150"/>
      <c r="H188" s="150"/>
      <c r="I188" s="8"/>
      <c r="J188" s="8"/>
      <c r="K188" s="8"/>
      <c r="L188" s="1">
        <v>1</v>
      </c>
      <c r="M188" t="s">
        <v>62</v>
      </c>
      <c r="N188" s="150">
        <v>3.5</v>
      </c>
      <c r="O188" s="150"/>
      <c r="P188" s="150"/>
      <c r="Q188" s="105"/>
      <c r="R188" s="150"/>
      <c r="S188" s="105">
        <v>9.3</v>
      </c>
      <c r="T188" s="151"/>
      <c r="U188" s="105"/>
      <c r="V188" s="147">
        <f>((S188-$U$17*L188)+(S189-$U$17*L189))/2</f>
        <v>9.24685706973207</v>
      </c>
      <c r="W188" s="152" t="s">
        <v>88</v>
      </c>
      <c r="X188" s="150">
        <v>37.5</v>
      </c>
      <c r="Y188" s="150"/>
      <c r="Z188" s="150"/>
      <c r="AA188" s="150"/>
      <c r="AB188" s="150"/>
      <c r="AC188" s="150"/>
      <c r="AD188" s="121"/>
      <c r="AE188" s="121"/>
      <c r="AF188" s="121"/>
      <c r="AG188" s="121"/>
      <c r="AH188" s="121"/>
    </row>
    <row r="189" spans="1:34" ht="12.75">
      <c r="A189" s="150"/>
      <c r="B189" s="150"/>
      <c r="C189" s="150"/>
      <c r="D189" s="150"/>
      <c r="E189" s="151"/>
      <c r="F189" s="124"/>
      <c r="G189" s="150"/>
      <c r="H189" s="150"/>
      <c r="I189" s="8"/>
      <c r="J189" s="8"/>
      <c r="K189" s="8"/>
      <c r="L189" s="1">
        <v>3</v>
      </c>
      <c r="M189" t="s">
        <v>37</v>
      </c>
      <c r="N189" s="150"/>
      <c r="O189" s="150"/>
      <c r="P189" s="150"/>
      <c r="Q189" s="105"/>
      <c r="R189" s="150"/>
      <c r="S189" s="105">
        <v>9.39</v>
      </c>
      <c r="T189" s="151"/>
      <c r="U189" s="105"/>
      <c r="V189" s="147"/>
      <c r="W189" s="152"/>
      <c r="X189" s="150"/>
      <c r="Y189" s="150"/>
      <c r="Z189" s="150"/>
      <c r="AA189" s="150"/>
      <c r="AB189" s="150"/>
      <c r="AC189" s="150"/>
      <c r="AD189" s="121"/>
      <c r="AE189" s="121"/>
      <c r="AF189" s="121"/>
      <c r="AG189" s="121"/>
      <c r="AH189" s="121"/>
    </row>
    <row r="190" spans="1:24" ht="15.75" customHeight="1">
      <c r="A190" s="1">
        <v>172</v>
      </c>
      <c r="B190" s="10">
        <v>38919</v>
      </c>
      <c r="C190" s="81">
        <v>0.11747685185185186</v>
      </c>
      <c r="D190" s="62">
        <v>38918.950694444444</v>
      </c>
      <c r="E190" s="12">
        <v>2453937.45081</v>
      </c>
      <c r="F190" s="107">
        <f>(E190-$C$13)/$C$12-INT((E190-$C$13)/$C$12)</f>
        <v>0.852142074132189</v>
      </c>
      <c r="I190" t="s">
        <v>62</v>
      </c>
      <c r="J190">
        <v>1</v>
      </c>
      <c r="L190" s="1">
        <v>3</v>
      </c>
      <c r="M190" t="s">
        <v>37</v>
      </c>
      <c r="N190" s="1">
        <v>3.5</v>
      </c>
      <c r="P190" s="1">
        <f>J190+L190</f>
        <v>4</v>
      </c>
      <c r="R190" s="30">
        <v>9.3</v>
      </c>
      <c r="S190" s="30">
        <v>9.39</v>
      </c>
      <c r="T190" s="12">
        <f>(S190-R190)/P190</f>
        <v>0.022499999999999964</v>
      </c>
      <c r="U190" s="88"/>
      <c r="V190" s="88">
        <f>(S190-R190)/P190*J190+R190</f>
        <v>9.322500000000002</v>
      </c>
      <c r="W190" s="85" t="s">
        <v>88</v>
      </c>
      <c r="X190" s="2">
        <v>37.5</v>
      </c>
    </row>
    <row r="191" spans="1:34" ht="12.75">
      <c r="A191" s="121">
        <v>173</v>
      </c>
      <c r="B191" s="156">
        <v>38921</v>
      </c>
      <c r="C191" s="157">
        <v>0.07152777777777779</v>
      </c>
      <c r="D191" s="158">
        <v>38920.904861111114</v>
      </c>
      <c r="E191" s="159">
        <v>2453939.40486</v>
      </c>
      <c r="F191" s="124">
        <f>(E191-$C$13)/$C$12-INT((E191-$C$13)/$C$12)</f>
        <v>0.7078571407673735</v>
      </c>
      <c r="G191" s="121"/>
      <c r="H191" s="121"/>
      <c r="L191" s="1">
        <v>2</v>
      </c>
      <c r="M191" t="s">
        <v>62</v>
      </c>
      <c r="N191" s="121">
        <v>4</v>
      </c>
      <c r="O191" s="121"/>
      <c r="P191" s="121"/>
      <c r="R191" s="121"/>
      <c r="S191" s="105">
        <v>9.3</v>
      </c>
      <c r="T191" s="159"/>
      <c r="U191" s="1"/>
      <c r="V191" s="147">
        <f>((S191-$U$17*L191)+(S192-$U$17*L192))/2</f>
        <v>9.197785604598106</v>
      </c>
      <c r="W191" s="152" t="s">
        <v>88</v>
      </c>
      <c r="X191" s="121">
        <v>37.5</v>
      </c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</row>
    <row r="192" spans="1:34" ht="12.75">
      <c r="A192" s="121"/>
      <c r="B192" s="121"/>
      <c r="C192" s="121"/>
      <c r="D192" s="121"/>
      <c r="E192" s="159"/>
      <c r="F192" s="124"/>
      <c r="G192" s="121"/>
      <c r="H192" s="121"/>
      <c r="L192" s="1">
        <v>4</v>
      </c>
      <c r="M192" t="s">
        <v>37</v>
      </c>
      <c r="N192" s="121"/>
      <c r="O192" s="121"/>
      <c r="P192" s="121"/>
      <c r="R192" s="121"/>
      <c r="S192" s="105">
        <v>9.39</v>
      </c>
      <c r="T192" s="159"/>
      <c r="U192" s="1"/>
      <c r="V192" s="147"/>
      <c r="W192" s="152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</row>
    <row r="193" spans="1:24" ht="12.75">
      <c r="A193" s="1">
        <v>174</v>
      </c>
      <c r="B193" s="10">
        <v>38922</v>
      </c>
      <c r="C193" s="81">
        <v>0.08020833333333334</v>
      </c>
      <c r="D193" s="62">
        <v>38921.91388888889</v>
      </c>
      <c r="E193" s="12">
        <v>2453940.41354</v>
      </c>
      <c r="F193" s="90">
        <f>(E193-$C$13)/$C$12-INT((E193-$C$13)/$C$12)</f>
        <v>0.6981760541611948</v>
      </c>
      <c r="I193" t="s">
        <v>62</v>
      </c>
      <c r="J193">
        <v>1</v>
      </c>
      <c r="L193" s="1">
        <v>2</v>
      </c>
      <c r="M193" t="s">
        <v>37</v>
      </c>
      <c r="N193" s="1">
        <v>3</v>
      </c>
      <c r="P193" s="1">
        <f>J193+L193</f>
        <v>3</v>
      </c>
      <c r="R193" s="30">
        <v>9.3</v>
      </c>
      <c r="S193" s="30">
        <v>9.39</v>
      </c>
      <c r="T193" s="12">
        <f>(S193-R193)/P193</f>
        <v>0.029999999999999954</v>
      </c>
      <c r="U193" s="88"/>
      <c r="V193" s="88">
        <f>(S193-R193)/P193*J193+R193</f>
        <v>9.33</v>
      </c>
      <c r="W193" s="85" t="s">
        <v>88</v>
      </c>
      <c r="X193" s="2">
        <v>37.5</v>
      </c>
    </row>
    <row r="194" spans="1:24" ht="12.75">
      <c r="A194" s="1">
        <v>175</v>
      </c>
      <c r="B194" s="10">
        <v>38933</v>
      </c>
      <c r="C194" s="81">
        <v>0.14722222222222223</v>
      </c>
      <c r="D194" s="62">
        <v>38932.98055555556</v>
      </c>
      <c r="E194" s="12">
        <v>2453951.48056</v>
      </c>
      <c r="F194" s="90">
        <f aca="true" t="shared" si="19" ref="F194:F219">(E194-$C$13)/$C$12-INT((E194-$C$13)/$C$12)</f>
        <v>0.5355270688382916</v>
      </c>
      <c r="I194" t="s">
        <v>38</v>
      </c>
      <c r="J194">
        <v>3</v>
      </c>
      <c r="L194" s="1">
        <v>7</v>
      </c>
      <c r="M194" t="s">
        <v>59</v>
      </c>
      <c r="N194" s="1">
        <v>3.5</v>
      </c>
      <c r="P194" s="1">
        <f aca="true" t="shared" si="20" ref="P194:P219">J194+L194</f>
        <v>10</v>
      </c>
      <c r="R194" s="30">
        <v>9.74</v>
      </c>
      <c r="S194" s="30">
        <v>10.26</v>
      </c>
      <c r="T194" s="12">
        <f aca="true" t="shared" si="21" ref="T194:T219">(S194-R194)/P194</f>
        <v>0.051999999999999956</v>
      </c>
      <c r="U194" s="88"/>
      <c r="V194" s="88">
        <v>9.9</v>
      </c>
      <c r="W194" s="85" t="s">
        <v>88</v>
      </c>
      <c r="X194" s="2">
        <v>37.5</v>
      </c>
    </row>
    <row r="195" spans="1:24" ht="12.75">
      <c r="A195" s="1">
        <v>176</v>
      </c>
      <c r="B195" s="10">
        <v>38933</v>
      </c>
      <c r="C195" s="81">
        <v>0.15231481481481482</v>
      </c>
      <c r="D195" s="62">
        <v>38932.98541666667</v>
      </c>
      <c r="E195" s="12">
        <v>2453951.48565</v>
      </c>
      <c r="F195" s="90">
        <f t="shared" si="19"/>
        <v>0.5455706143475254</v>
      </c>
      <c r="I195" t="s">
        <v>38</v>
      </c>
      <c r="J195">
        <v>3</v>
      </c>
      <c r="L195" s="1">
        <v>6</v>
      </c>
      <c r="M195" t="s">
        <v>59</v>
      </c>
      <c r="N195" s="1">
        <v>3</v>
      </c>
      <c r="P195" s="1">
        <f t="shared" si="20"/>
        <v>9</v>
      </c>
      <c r="R195" s="30">
        <v>9.74</v>
      </c>
      <c r="S195" s="30">
        <v>10.26</v>
      </c>
      <c r="T195" s="12">
        <f t="shared" si="21"/>
        <v>0.057777777777777733</v>
      </c>
      <c r="U195" s="88"/>
      <c r="V195" s="88">
        <v>9.91</v>
      </c>
      <c r="W195" s="85" t="s">
        <v>88</v>
      </c>
      <c r="X195" s="2">
        <v>37.5</v>
      </c>
    </row>
    <row r="196" spans="1:24" ht="12.75">
      <c r="A196" s="1">
        <v>177</v>
      </c>
      <c r="B196" s="10">
        <v>38933</v>
      </c>
      <c r="C196" s="81">
        <v>0.15462962962962964</v>
      </c>
      <c r="D196" s="62">
        <v>38932.98819444444</v>
      </c>
      <c r="E196" s="12">
        <v>2453951.48796</v>
      </c>
      <c r="F196" s="90">
        <f t="shared" si="19"/>
        <v>0.5501286867588533</v>
      </c>
      <c r="I196" t="s">
        <v>38</v>
      </c>
      <c r="J196">
        <v>3</v>
      </c>
      <c r="L196" s="1">
        <v>8</v>
      </c>
      <c r="M196" t="s">
        <v>59</v>
      </c>
      <c r="N196" s="1">
        <v>3.5</v>
      </c>
      <c r="P196" s="1">
        <f t="shared" si="20"/>
        <v>11</v>
      </c>
      <c r="R196" s="30">
        <v>9.74</v>
      </c>
      <c r="S196" s="30">
        <v>10.26</v>
      </c>
      <c r="T196" s="12">
        <f t="shared" si="21"/>
        <v>0.04727272727272724</v>
      </c>
      <c r="U196" s="88"/>
      <c r="V196" s="88">
        <v>9.88</v>
      </c>
      <c r="W196" s="85" t="s">
        <v>88</v>
      </c>
      <c r="X196" s="2">
        <v>37.5</v>
      </c>
    </row>
    <row r="197" spans="1:24" ht="12.75">
      <c r="A197" s="1">
        <v>178</v>
      </c>
      <c r="B197" s="10">
        <v>38933</v>
      </c>
      <c r="C197" s="81">
        <v>0.1596064814814815</v>
      </c>
      <c r="D197" s="62">
        <v>38932.993055555555</v>
      </c>
      <c r="E197" s="12">
        <v>2453951.49294</v>
      </c>
      <c r="F197" s="90">
        <f t="shared" si="19"/>
        <v>0.5599551804571092</v>
      </c>
      <c r="I197" t="s">
        <v>38</v>
      </c>
      <c r="J197">
        <v>2</v>
      </c>
      <c r="L197" s="1">
        <v>9</v>
      </c>
      <c r="M197" t="s">
        <v>59</v>
      </c>
      <c r="N197" s="1">
        <v>3.5</v>
      </c>
      <c r="P197" s="1">
        <f t="shared" si="20"/>
        <v>11</v>
      </c>
      <c r="R197" s="30">
        <v>9.74</v>
      </c>
      <c r="S197" s="30">
        <v>10.26</v>
      </c>
      <c r="T197" s="12">
        <f t="shared" si="21"/>
        <v>0.04727272727272724</v>
      </c>
      <c r="U197" s="88"/>
      <c r="V197" s="88">
        <v>9.83</v>
      </c>
      <c r="W197" s="85" t="s">
        <v>88</v>
      </c>
      <c r="X197" s="2">
        <v>37.5</v>
      </c>
    </row>
    <row r="198" spans="1:24" s="82" customFormat="1" ht="12.75">
      <c r="A198" s="42">
        <v>179</v>
      </c>
      <c r="B198" s="83">
        <v>38933</v>
      </c>
      <c r="C198" s="75">
        <v>0.1658564814814815</v>
      </c>
      <c r="D198" s="74">
        <v>38932.99930555555</v>
      </c>
      <c r="E198" s="108">
        <v>2453951.49919</v>
      </c>
      <c r="F198" s="51">
        <f t="shared" si="19"/>
        <v>0.5722876282052312</v>
      </c>
      <c r="I198" s="82" t="s">
        <v>37</v>
      </c>
      <c r="J198" s="82">
        <v>3</v>
      </c>
      <c r="L198" s="42">
        <v>1</v>
      </c>
      <c r="M198" s="82" t="s">
        <v>38</v>
      </c>
      <c r="N198" s="42">
        <v>2.5</v>
      </c>
      <c r="O198" s="42"/>
      <c r="P198" s="1">
        <f t="shared" si="20"/>
        <v>4</v>
      </c>
      <c r="Q198" s="42"/>
      <c r="R198" s="41">
        <v>9.39</v>
      </c>
      <c r="S198" s="41">
        <v>9.74</v>
      </c>
      <c r="T198" s="12">
        <f t="shared" si="21"/>
        <v>0.08749999999999991</v>
      </c>
      <c r="U198" s="53"/>
      <c r="V198" s="53">
        <v>9.65</v>
      </c>
      <c r="W198" s="42" t="s">
        <v>88</v>
      </c>
      <c r="X198" s="42">
        <v>37.5</v>
      </c>
    </row>
    <row r="199" spans="1:24" ht="12.75">
      <c r="A199" s="1">
        <v>180</v>
      </c>
      <c r="B199" s="10">
        <v>38933</v>
      </c>
      <c r="C199" s="81">
        <v>0.17361111111111113</v>
      </c>
      <c r="D199" s="62">
        <v>38933.006944444445</v>
      </c>
      <c r="E199" s="12">
        <v>2453951.50694</v>
      </c>
      <c r="F199" s="90">
        <f t="shared" si="19"/>
        <v>0.5875798638535343</v>
      </c>
      <c r="I199" t="s">
        <v>62</v>
      </c>
      <c r="J199">
        <v>8</v>
      </c>
      <c r="L199" s="1">
        <v>3</v>
      </c>
      <c r="M199" t="s">
        <v>38</v>
      </c>
      <c r="N199" s="1">
        <v>3.5</v>
      </c>
      <c r="P199" s="1">
        <f t="shared" si="20"/>
        <v>11</v>
      </c>
      <c r="R199" s="30">
        <v>9.3</v>
      </c>
      <c r="S199" s="30">
        <v>9.74</v>
      </c>
      <c r="T199" s="12">
        <f t="shared" si="21"/>
        <v>0.03999999999999995</v>
      </c>
      <c r="U199" s="88"/>
      <c r="V199" s="88">
        <v>9.62</v>
      </c>
      <c r="W199" s="85" t="s">
        <v>88</v>
      </c>
      <c r="X199" s="2">
        <v>37.5</v>
      </c>
    </row>
    <row r="200" spans="1:24" ht="12.75">
      <c r="A200" s="1">
        <v>181</v>
      </c>
      <c r="B200" s="10">
        <v>38933</v>
      </c>
      <c r="C200" s="81">
        <v>0.17777777777777778</v>
      </c>
      <c r="D200" s="62">
        <v>38933.01111111111</v>
      </c>
      <c r="E200" s="12">
        <v>2453951.51111</v>
      </c>
      <c r="F200" s="90">
        <f t="shared" si="19"/>
        <v>0.595808072122054</v>
      </c>
      <c r="I200" t="s">
        <v>62</v>
      </c>
      <c r="J200">
        <v>8</v>
      </c>
      <c r="L200" s="1">
        <v>4</v>
      </c>
      <c r="M200" t="s">
        <v>38</v>
      </c>
      <c r="N200" s="1">
        <v>3.5</v>
      </c>
      <c r="O200" s="1" t="s">
        <v>37</v>
      </c>
      <c r="P200" s="1">
        <f t="shared" si="20"/>
        <v>12</v>
      </c>
      <c r="R200" s="30">
        <v>9.3</v>
      </c>
      <c r="S200" s="30">
        <v>9.74</v>
      </c>
      <c r="T200" s="12">
        <f t="shared" si="21"/>
        <v>0.036666666666666625</v>
      </c>
      <c r="U200" s="88"/>
      <c r="V200" s="88">
        <v>9.59</v>
      </c>
      <c r="W200" s="85" t="s">
        <v>88</v>
      </c>
      <c r="X200" s="2">
        <v>37.5</v>
      </c>
    </row>
    <row r="201" spans="1:24" s="82" customFormat="1" ht="12.75">
      <c r="A201" s="42">
        <v>182</v>
      </c>
      <c r="B201" s="83">
        <v>38934</v>
      </c>
      <c r="C201" s="75">
        <v>0.025925925925925925</v>
      </c>
      <c r="D201" s="74">
        <v>38933.85902777778</v>
      </c>
      <c r="E201" s="108">
        <v>2453952.35926</v>
      </c>
      <c r="F201" s="51">
        <f t="shared" si="19"/>
        <v>0.2693705363308254</v>
      </c>
      <c r="I201" s="82" t="s">
        <v>62</v>
      </c>
      <c r="J201" s="82">
        <v>1</v>
      </c>
      <c r="L201" s="42">
        <v>9</v>
      </c>
      <c r="M201" s="82" t="s">
        <v>38</v>
      </c>
      <c r="N201" s="42">
        <v>3</v>
      </c>
      <c r="O201" s="42" t="s">
        <v>99</v>
      </c>
      <c r="P201" s="1">
        <f t="shared" si="20"/>
        <v>10</v>
      </c>
      <c r="Q201" s="42"/>
      <c r="R201" s="41">
        <v>9.3</v>
      </c>
      <c r="S201" s="41">
        <v>9.74</v>
      </c>
      <c r="T201" s="12">
        <f t="shared" si="21"/>
        <v>0.04399999999999995</v>
      </c>
      <c r="U201" s="53"/>
      <c r="V201" s="53">
        <v>9.34</v>
      </c>
      <c r="W201" s="42" t="s">
        <v>88</v>
      </c>
      <c r="X201" s="42">
        <v>37.5</v>
      </c>
    </row>
    <row r="202" spans="1:24" ht="12.75">
      <c r="A202" s="1">
        <v>183</v>
      </c>
      <c r="B202" s="10">
        <v>38934</v>
      </c>
      <c r="C202" s="81">
        <v>0.03333333333333333</v>
      </c>
      <c r="D202" s="62">
        <v>38933.86666666667</v>
      </c>
      <c r="E202" s="12">
        <v>2453952.36667</v>
      </c>
      <c r="F202" s="90">
        <f t="shared" si="19"/>
        <v>0.28399188631783545</v>
      </c>
      <c r="I202" t="s">
        <v>62</v>
      </c>
      <c r="J202">
        <v>0</v>
      </c>
      <c r="L202" s="1">
        <v>7</v>
      </c>
      <c r="M202" t="s">
        <v>38</v>
      </c>
      <c r="N202" s="1">
        <v>3</v>
      </c>
      <c r="P202" s="1">
        <f t="shared" si="20"/>
        <v>7</v>
      </c>
      <c r="R202" s="30">
        <v>9.3</v>
      </c>
      <c r="S202" s="30">
        <v>9.74</v>
      </c>
      <c r="T202" s="12">
        <f>(S202-R202)/P202</f>
        <v>0.06285714285714279</v>
      </c>
      <c r="U202" s="88"/>
      <c r="V202" s="88">
        <v>9.3</v>
      </c>
      <c r="W202" s="85" t="s">
        <v>88</v>
      </c>
      <c r="X202" s="2">
        <v>37.5</v>
      </c>
    </row>
    <row r="203" spans="1:24" s="82" customFormat="1" ht="12.75">
      <c r="A203" s="42">
        <v>184</v>
      </c>
      <c r="B203" s="83">
        <v>38934</v>
      </c>
      <c r="C203" s="75">
        <v>0.04780092592592592</v>
      </c>
      <c r="D203" s="74">
        <v>38933.88125</v>
      </c>
      <c r="E203" s="108">
        <v>2453952.38113</v>
      </c>
      <c r="F203" s="51">
        <f t="shared" si="19"/>
        <v>0.3125242374158006</v>
      </c>
      <c r="I203" s="82" t="s">
        <v>62</v>
      </c>
      <c r="J203" s="82">
        <v>2</v>
      </c>
      <c r="L203" s="42">
        <v>5</v>
      </c>
      <c r="M203" s="82" t="s">
        <v>38</v>
      </c>
      <c r="N203" s="42">
        <v>2.5</v>
      </c>
      <c r="O203" s="42"/>
      <c r="P203" s="1">
        <f t="shared" si="20"/>
        <v>7</v>
      </c>
      <c r="Q203" s="42"/>
      <c r="R203" s="41">
        <v>9.3</v>
      </c>
      <c r="S203" s="41">
        <v>9.74</v>
      </c>
      <c r="T203" s="12">
        <f t="shared" si="21"/>
        <v>0.06285714285714279</v>
      </c>
      <c r="U203" s="53"/>
      <c r="V203" s="53">
        <v>9.43</v>
      </c>
      <c r="W203" s="42" t="s">
        <v>88</v>
      </c>
      <c r="X203" s="42">
        <v>37.5</v>
      </c>
    </row>
    <row r="204" spans="1:24" s="82" customFormat="1" ht="12.75">
      <c r="A204" s="42">
        <v>185</v>
      </c>
      <c r="B204" s="83">
        <v>38934</v>
      </c>
      <c r="C204" s="75">
        <v>0.06631944444444444</v>
      </c>
      <c r="D204" s="74">
        <v>38933.9</v>
      </c>
      <c r="E204" s="108">
        <v>2453952.39965</v>
      </c>
      <c r="F204" s="51">
        <f t="shared" si="19"/>
        <v>0.34906774589035194</v>
      </c>
      <c r="I204" s="82" t="s">
        <v>62</v>
      </c>
      <c r="J204" s="82">
        <v>3</v>
      </c>
      <c r="L204" s="42">
        <v>5</v>
      </c>
      <c r="M204" s="82" t="s">
        <v>38</v>
      </c>
      <c r="N204" s="42">
        <v>2.5</v>
      </c>
      <c r="O204" s="42"/>
      <c r="P204" s="1">
        <f t="shared" si="20"/>
        <v>8</v>
      </c>
      <c r="Q204" s="42"/>
      <c r="R204" s="41">
        <v>9.3</v>
      </c>
      <c r="S204" s="41">
        <v>9.74</v>
      </c>
      <c r="T204" s="12">
        <f t="shared" si="21"/>
        <v>0.05499999999999994</v>
      </c>
      <c r="U204" s="53"/>
      <c r="V204" s="53">
        <v>9.47</v>
      </c>
      <c r="W204" s="42" t="s">
        <v>88</v>
      </c>
      <c r="X204" s="42">
        <v>37.5</v>
      </c>
    </row>
    <row r="205" spans="1:24" ht="12.75">
      <c r="A205" s="1">
        <v>186</v>
      </c>
      <c r="B205" s="10">
        <v>38935</v>
      </c>
      <c r="C205" s="81">
        <v>0.011458333333333334</v>
      </c>
      <c r="D205" s="62">
        <v>38934.845138888886</v>
      </c>
      <c r="E205" s="12">
        <v>2453953.34479</v>
      </c>
      <c r="F205" s="90">
        <f t="shared" si="19"/>
        <v>0.21401006436144598</v>
      </c>
      <c r="I205" t="s">
        <v>62</v>
      </c>
      <c r="J205">
        <v>2</v>
      </c>
      <c r="L205" s="1">
        <v>9</v>
      </c>
      <c r="M205" t="s">
        <v>38</v>
      </c>
      <c r="N205" s="1">
        <v>3</v>
      </c>
      <c r="P205" s="1">
        <f t="shared" si="20"/>
        <v>11</v>
      </c>
      <c r="R205" s="30">
        <v>9.3</v>
      </c>
      <c r="S205" s="30">
        <v>9.74</v>
      </c>
      <c r="T205" s="12">
        <f t="shared" si="21"/>
        <v>0.03999999999999995</v>
      </c>
      <c r="U205" s="88"/>
      <c r="V205" s="88">
        <v>9.38</v>
      </c>
      <c r="W205" s="85" t="s">
        <v>88</v>
      </c>
      <c r="X205" s="2">
        <v>37.5</v>
      </c>
    </row>
    <row r="206" spans="1:24" ht="12.75">
      <c r="A206" s="1">
        <v>187</v>
      </c>
      <c r="B206" s="10">
        <v>38935</v>
      </c>
      <c r="C206" s="81">
        <v>0.04224537037037037</v>
      </c>
      <c r="D206" s="62">
        <v>38934.87569444445</v>
      </c>
      <c r="E206" s="12">
        <v>2453953.37558</v>
      </c>
      <c r="F206" s="90">
        <f t="shared" si="19"/>
        <v>0.27476463448147115</v>
      </c>
      <c r="I206" t="s">
        <v>62</v>
      </c>
      <c r="J206">
        <v>1</v>
      </c>
      <c r="L206" s="1">
        <v>5</v>
      </c>
      <c r="M206" t="s">
        <v>38</v>
      </c>
      <c r="N206" s="1">
        <v>3.5</v>
      </c>
      <c r="P206" s="1">
        <f t="shared" si="20"/>
        <v>6</v>
      </c>
      <c r="R206" s="30">
        <v>9.3</v>
      </c>
      <c r="S206" s="30">
        <v>9.74</v>
      </c>
      <c r="T206" s="12">
        <f t="shared" si="21"/>
        <v>0.07333333333333325</v>
      </c>
      <c r="U206" s="88"/>
      <c r="V206" s="88">
        <v>9.37</v>
      </c>
      <c r="W206" s="85" t="s">
        <v>88</v>
      </c>
      <c r="X206" s="2">
        <v>37.5</v>
      </c>
    </row>
    <row r="207" spans="1:24" ht="12.75">
      <c r="A207" s="1">
        <v>188</v>
      </c>
      <c r="B207" s="10">
        <v>38935</v>
      </c>
      <c r="C207" s="81">
        <v>0.07002314814814815</v>
      </c>
      <c r="D207" s="62">
        <v>38934.90347222222</v>
      </c>
      <c r="E207" s="12">
        <v>2453953.40336</v>
      </c>
      <c r="F207" s="90">
        <f t="shared" si="19"/>
        <v>0.3295798967333212</v>
      </c>
      <c r="I207" t="s">
        <v>62</v>
      </c>
      <c r="J207">
        <v>1</v>
      </c>
      <c r="L207" s="1">
        <v>5</v>
      </c>
      <c r="M207" t="s">
        <v>38</v>
      </c>
      <c r="N207" s="1">
        <v>3.5</v>
      </c>
      <c r="P207" s="1">
        <f t="shared" si="20"/>
        <v>6</v>
      </c>
      <c r="R207" s="30">
        <v>9.3</v>
      </c>
      <c r="S207" s="30">
        <v>9.74</v>
      </c>
      <c r="T207" s="12">
        <f t="shared" si="21"/>
        <v>0.07333333333333325</v>
      </c>
      <c r="U207" s="88"/>
      <c r="V207" s="88">
        <v>9.37</v>
      </c>
      <c r="W207" s="85" t="s">
        <v>88</v>
      </c>
      <c r="X207" s="2">
        <v>37.5</v>
      </c>
    </row>
    <row r="208" spans="1:24" ht="12.75">
      <c r="A208" s="1">
        <v>189</v>
      </c>
      <c r="B208" s="10">
        <v>38935</v>
      </c>
      <c r="C208" s="81">
        <v>0.09953703703703703</v>
      </c>
      <c r="D208" s="62">
        <v>38934.93263888889</v>
      </c>
      <c r="E208" s="12">
        <v>2453953.43287</v>
      </c>
      <c r="F208" s="90">
        <f t="shared" si="19"/>
        <v>0.3878087816556217</v>
      </c>
      <c r="I208" t="s">
        <v>62</v>
      </c>
      <c r="J208">
        <v>2</v>
      </c>
      <c r="L208" s="1">
        <v>7</v>
      </c>
      <c r="M208" t="s">
        <v>38</v>
      </c>
      <c r="N208" s="1">
        <v>3.5</v>
      </c>
      <c r="P208" s="1">
        <f t="shared" si="20"/>
        <v>9</v>
      </c>
      <c r="R208" s="30">
        <v>9.3</v>
      </c>
      <c r="S208" s="30">
        <v>9.74</v>
      </c>
      <c r="T208" s="12">
        <f t="shared" si="21"/>
        <v>0.048888888888888836</v>
      </c>
      <c r="U208" s="88"/>
      <c r="V208" s="88">
        <v>9.4</v>
      </c>
      <c r="W208" s="85" t="s">
        <v>88</v>
      </c>
      <c r="X208" s="2">
        <v>37.5</v>
      </c>
    </row>
    <row r="209" spans="1:24" ht="12.75">
      <c r="A209" s="1">
        <v>190</v>
      </c>
      <c r="B209" s="10">
        <v>38935</v>
      </c>
      <c r="C209" s="81">
        <v>0.1258101851851852</v>
      </c>
      <c r="D209" s="62">
        <v>38934.959027777775</v>
      </c>
      <c r="E209" s="12">
        <v>2453953.45914</v>
      </c>
      <c r="F209" s="90">
        <f t="shared" si="19"/>
        <v>0.4396445248598866</v>
      </c>
      <c r="I209" t="s">
        <v>62</v>
      </c>
      <c r="J209">
        <v>4</v>
      </c>
      <c r="L209" s="1">
        <v>4</v>
      </c>
      <c r="M209" t="s">
        <v>38</v>
      </c>
      <c r="N209" s="1">
        <v>3.5</v>
      </c>
      <c r="P209" s="1">
        <f t="shared" si="20"/>
        <v>8</v>
      </c>
      <c r="R209" s="30">
        <v>9.3</v>
      </c>
      <c r="S209" s="30">
        <v>9.74</v>
      </c>
      <c r="T209" s="12">
        <f t="shared" si="21"/>
        <v>0.05499999999999994</v>
      </c>
      <c r="U209" s="88"/>
      <c r="V209" s="88">
        <v>9.52</v>
      </c>
      <c r="W209" s="85" t="s">
        <v>88</v>
      </c>
      <c r="X209" s="2">
        <v>37.5</v>
      </c>
    </row>
    <row r="210" spans="1:24" ht="12.75">
      <c r="A210" s="1">
        <v>191</v>
      </c>
      <c r="B210" s="10">
        <v>38935</v>
      </c>
      <c r="C210" s="81">
        <v>0.1318287037037037</v>
      </c>
      <c r="D210" s="62">
        <v>38934.96527777778</v>
      </c>
      <c r="E210" s="12">
        <v>2453953.46516</v>
      </c>
      <c r="F210" s="90">
        <f t="shared" si="19"/>
        <v>0.4515231387572385</v>
      </c>
      <c r="I210" t="s">
        <v>62</v>
      </c>
      <c r="J210">
        <v>7</v>
      </c>
      <c r="L210" s="1">
        <v>3</v>
      </c>
      <c r="M210" t="s">
        <v>38</v>
      </c>
      <c r="N210" s="1">
        <v>3.5</v>
      </c>
      <c r="P210" s="1">
        <f t="shared" si="20"/>
        <v>10</v>
      </c>
      <c r="R210" s="30">
        <v>9.3</v>
      </c>
      <c r="S210" s="30">
        <v>9.74</v>
      </c>
      <c r="T210" s="12">
        <f t="shared" si="21"/>
        <v>0.04399999999999995</v>
      </c>
      <c r="U210" s="88"/>
      <c r="V210" s="88">
        <v>9.61</v>
      </c>
      <c r="W210" s="85" t="s">
        <v>88</v>
      </c>
      <c r="X210" s="2">
        <v>37.5</v>
      </c>
    </row>
    <row r="211" spans="1:24" ht="12.75">
      <c r="A211" s="1">
        <v>192</v>
      </c>
      <c r="B211" s="10">
        <v>38935</v>
      </c>
      <c r="C211" s="81">
        <v>0.13645833333333332</v>
      </c>
      <c r="D211" s="62">
        <v>38934.970138888886</v>
      </c>
      <c r="E211" s="12">
        <v>2453953.46979</v>
      </c>
      <c r="F211" s="90">
        <f t="shared" si="19"/>
        <v>0.4606590156463426</v>
      </c>
      <c r="I211" t="s">
        <v>62</v>
      </c>
      <c r="J211">
        <v>8</v>
      </c>
      <c r="L211" s="1">
        <v>3</v>
      </c>
      <c r="M211" t="s">
        <v>38</v>
      </c>
      <c r="N211" s="1">
        <v>3.5</v>
      </c>
      <c r="P211" s="1">
        <f t="shared" si="20"/>
        <v>11</v>
      </c>
      <c r="R211" s="30">
        <v>9.3</v>
      </c>
      <c r="S211" s="30">
        <v>9.74</v>
      </c>
      <c r="T211" s="12">
        <f t="shared" si="21"/>
        <v>0.03999999999999995</v>
      </c>
      <c r="U211" s="88"/>
      <c r="V211" s="88">
        <v>9.62</v>
      </c>
      <c r="W211" s="85" t="s">
        <v>88</v>
      </c>
      <c r="X211" s="2">
        <v>37.5</v>
      </c>
    </row>
    <row r="212" spans="1:24" ht="12.75">
      <c r="A212" s="1">
        <v>193</v>
      </c>
      <c r="B212" s="10">
        <v>38935</v>
      </c>
      <c r="C212" s="81">
        <v>0.1415509259259259</v>
      </c>
      <c r="D212" s="62">
        <v>38934.97499988426</v>
      </c>
      <c r="E212" s="12">
        <v>2453953.47488</v>
      </c>
      <c r="F212" s="90">
        <f t="shared" si="19"/>
        <v>0.47070256115512166</v>
      </c>
      <c r="I212" t="s">
        <v>62</v>
      </c>
      <c r="J212">
        <v>10</v>
      </c>
      <c r="L212" s="1">
        <v>2</v>
      </c>
      <c r="M212" t="s">
        <v>38</v>
      </c>
      <c r="N212" s="1">
        <v>3</v>
      </c>
      <c r="P212" s="1">
        <f t="shared" si="20"/>
        <v>12</v>
      </c>
      <c r="R212" s="30">
        <v>9.3</v>
      </c>
      <c r="S212" s="30">
        <v>9.74</v>
      </c>
      <c r="T212" s="12">
        <f t="shared" si="21"/>
        <v>0.036666666666666625</v>
      </c>
      <c r="U212" s="88"/>
      <c r="V212" s="88">
        <v>9.67</v>
      </c>
      <c r="W212" s="85" t="s">
        <v>88</v>
      </c>
      <c r="X212" s="2">
        <v>37.5</v>
      </c>
    </row>
    <row r="213" spans="1:24" s="92" customFormat="1" ht="12.75">
      <c r="A213" s="96">
        <v>194</v>
      </c>
      <c r="B213" s="93">
        <v>38935</v>
      </c>
      <c r="C213" s="94">
        <v>0.1494212962962963</v>
      </c>
      <c r="D213" s="95">
        <v>38934.98263888889</v>
      </c>
      <c r="E213" s="106">
        <v>2453953.48275</v>
      </c>
      <c r="F213" s="101">
        <f t="shared" si="19"/>
        <v>0.48623157884367174</v>
      </c>
      <c r="I213" s="92" t="s">
        <v>38</v>
      </c>
      <c r="J213" s="92">
        <v>2</v>
      </c>
      <c r="L213" s="96">
        <v>11</v>
      </c>
      <c r="M213" s="92" t="s">
        <v>59</v>
      </c>
      <c r="N213" s="96">
        <v>4</v>
      </c>
      <c r="O213" s="96" t="s">
        <v>33</v>
      </c>
      <c r="P213" s="1">
        <f t="shared" si="20"/>
        <v>13</v>
      </c>
      <c r="Q213" s="96"/>
      <c r="R213" s="97">
        <v>9.74</v>
      </c>
      <c r="S213" s="97">
        <v>10.26</v>
      </c>
      <c r="T213" s="12">
        <f>(S213-R213)/P213</f>
        <v>0.039999999999999966</v>
      </c>
      <c r="U213" s="102"/>
      <c r="V213" s="102">
        <v>9.82</v>
      </c>
      <c r="W213" s="96" t="s">
        <v>88</v>
      </c>
      <c r="X213" s="96">
        <v>37.5</v>
      </c>
    </row>
    <row r="214" spans="1:24" s="112" customFormat="1" ht="12.75">
      <c r="A214" s="85">
        <v>195</v>
      </c>
      <c r="B214" s="103">
        <v>38937</v>
      </c>
      <c r="C214" s="109">
        <v>0.041666666666666664</v>
      </c>
      <c r="D214" s="110">
        <v>38936.875</v>
      </c>
      <c r="E214" s="127">
        <v>2453955.375</v>
      </c>
      <c r="F214" s="111">
        <f t="shared" si="19"/>
        <v>0.22000340345493896</v>
      </c>
      <c r="I214" s="112" t="s">
        <v>62</v>
      </c>
      <c r="J214" s="112">
        <v>3</v>
      </c>
      <c r="L214" s="87">
        <v>5</v>
      </c>
      <c r="M214" s="112" t="s">
        <v>38</v>
      </c>
      <c r="N214" s="87">
        <v>3</v>
      </c>
      <c r="O214" s="87"/>
      <c r="P214" s="1">
        <f t="shared" si="20"/>
        <v>8</v>
      </c>
      <c r="Q214" s="87"/>
      <c r="R214" s="113">
        <v>9.3</v>
      </c>
      <c r="S214" s="113">
        <v>9.74</v>
      </c>
      <c r="T214" s="12">
        <f t="shared" si="21"/>
        <v>0.05499999999999994</v>
      </c>
      <c r="U214" s="114"/>
      <c r="V214" s="114">
        <v>9.47</v>
      </c>
      <c r="W214" s="87" t="s">
        <v>88</v>
      </c>
      <c r="X214" s="87">
        <v>37.5</v>
      </c>
    </row>
    <row r="215" spans="1:24" ht="12.75">
      <c r="A215" s="1">
        <v>196</v>
      </c>
      <c r="B215" s="10">
        <v>38937</v>
      </c>
      <c r="C215" s="81">
        <v>0.07916666666666666</v>
      </c>
      <c r="D215" s="62">
        <v>38936.9125</v>
      </c>
      <c r="E215" s="12">
        <v>2453955.4125</v>
      </c>
      <c r="F215" s="90">
        <f t="shared" si="19"/>
        <v>0.29399808902417135</v>
      </c>
      <c r="I215" t="s">
        <v>62</v>
      </c>
      <c r="J215">
        <v>3</v>
      </c>
      <c r="L215" s="1">
        <v>7</v>
      </c>
      <c r="M215" t="s">
        <v>38</v>
      </c>
      <c r="N215" s="1">
        <v>4</v>
      </c>
      <c r="P215" s="1">
        <f t="shared" si="20"/>
        <v>10</v>
      </c>
      <c r="R215" s="30">
        <v>9.3</v>
      </c>
      <c r="S215" s="30">
        <v>9.74</v>
      </c>
      <c r="T215" s="12">
        <f t="shared" si="21"/>
        <v>0.04399999999999995</v>
      </c>
      <c r="U215" s="88"/>
      <c r="V215" s="88">
        <v>9.43</v>
      </c>
      <c r="W215" s="85" t="s">
        <v>88</v>
      </c>
      <c r="X215" s="2">
        <v>37.5</v>
      </c>
    </row>
    <row r="216" spans="1:24" ht="12.75">
      <c r="A216" s="1">
        <v>197</v>
      </c>
      <c r="B216" s="10">
        <v>38937</v>
      </c>
      <c r="C216" s="81">
        <v>0.1277777777777778</v>
      </c>
      <c r="D216" s="62">
        <v>38936.96111111111</v>
      </c>
      <c r="E216" s="12">
        <v>2453955.46111</v>
      </c>
      <c r="F216" s="90">
        <f t="shared" si="19"/>
        <v>0.38991493308094505</v>
      </c>
      <c r="I216" t="s">
        <v>62</v>
      </c>
      <c r="J216">
        <v>2</v>
      </c>
      <c r="L216" s="1">
        <v>6</v>
      </c>
      <c r="M216" t="s">
        <v>38</v>
      </c>
      <c r="N216" s="1">
        <v>3</v>
      </c>
      <c r="P216" s="1">
        <f t="shared" si="20"/>
        <v>8</v>
      </c>
      <c r="R216" s="30">
        <v>9.3</v>
      </c>
      <c r="S216" s="30">
        <v>9.74</v>
      </c>
      <c r="T216" s="12">
        <f t="shared" si="21"/>
        <v>0.05499999999999994</v>
      </c>
      <c r="U216" s="88"/>
      <c r="V216" s="88">
        <v>9.41</v>
      </c>
      <c r="W216" s="85" t="s">
        <v>88</v>
      </c>
      <c r="X216" s="2">
        <v>37.5</v>
      </c>
    </row>
    <row r="217" spans="1:24" ht="12.75">
      <c r="A217" s="1">
        <v>198</v>
      </c>
      <c r="B217" s="10">
        <v>38938</v>
      </c>
      <c r="C217" s="81">
        <v>0.002777777777777778</v>
      </c>
      <c r="D217" s="62">
        <v>38937.83611111111</v>
      </c>
      <c r="E217" s="12">
        <v>2453956.33611</v>
      </c>
      <c r="F217" s="90">
        <f t="shared" si="19"/>
        <v>0.11645759207249284</v>
      </c>
      <c r="I217" t="s">
        <v>62</v>
      </c>
      <c r="J217">
        <v>5</v>
      </c>
      <c r="L217" s="1">
        <v>3</v>
      </c>
      <c r="M217" t="s">
        <v>38</v>
      </c>
      <c r="N217" s="1">
        <v>3.5</v>
      </c>
      <c r="O217" s="1" t="s">
        <v>37</v>
      </c>
      <c r="P217" s="1">
        <f t="shared" si="20"/>
        <v>8</v>
      </c>
      <c r="R217" s="30">
        <v>9.3</v>
      </c>
      <c r="S217" s="30">
        <v>9.74</v>
      </c>
      <c r="T217" s="12">
        <f t="shared" si="21"/>
        <v>0.05499999999999994</v>
      </c>
      <c r="U217" s="88"/>
      <c r="V217" s="88">
        <v>9.58</v>
      </c>
      <c r="W217" s="85" t="s">
        <v>88</v>
      </c>
      <c r="X217" s="2">
        <v>37.5</v>
      </c>
    </row>
    <row r="218" spans="1:24" ht="12.75">
      <c r="A218" s="1">
        <v>199</v>
      </c>
      <c r="B218" s="10">
        <v>38938</v>
      </c>
      <c r="C218" s="81">
        <v>0.07372685185185185</v>
      </c>
      <c r="D218" s="62">
        <v>38937.90694444445</v>
      </c>
      <c r="E218" s="12">
        <v>2453956.40706</v>
      </c>
      <c r="F218" s="90">
        <f t="shared" si="19"/>
        <v>0.25645553698177537</v>
      </c>
      <c r="I218" t="s">
        <v>62</v>
      </c>
      <c r="J218">
        <v>4</v>
      </c>
      <c r="L218" s="1">
        <v>4</v>
      </c>
      <c r="M218" t="s">
        <v>38</v>
      </c>
      <c r="N218" s="1">
        <v>3.5</v>
      </c>
      <c r="O218" s="1" t="s">
        <v>5</v>
      </c>
      <c r="P218" s="1">
        <f t="shared" si="20"/>
        <v>8</v>
      </c>
      <c r="R218" s="30">
        <v>9.3</v>
      </c>
      <c r="S218" s="30">
        <v>9.74</v>
      </c>
      <c r="T218" s="12">
        <f t="shared" si="21"/>
        <v>0.05499999999999994</v>
      </c>
      <c r="U218" s="88"/>
      <c r="V218" s="88">
        <v>9.52</v>
      </c>
      <c r="W218" s="85" t="s">
        <v>88</v>
      </c>
      <c r="X218" s="2">
        <v>37.5</v>
      </c>
    </row>
    <row r="219" spans="1:24" ht="12.75">
      <c r="A219" s="1">
        <v>200</v>
      </c>
      <c r="B219" s="10">
        <v>38938</v>
      </c>
      <c r="C219" s="81">
        <v>0.11805555555555557</v>
      </c>
      <c r="D219" s="62">
        <v>38937.95138888889</v>
      </c>
      <c r="E219" s="12">
        <v>2453956.45139</v>
      </c>
      <c r="F219" s="90">
        <f t="shared" si="19"/>
        <v>0.34392712095905154</v>
      </c>
      <c r="I219" t="s">
        <v>62</v>
      </c>
      <c r="J219">
        <v>2</v>
      </c>
      <c r="L219" s="1">
        <v>7</v>
      </c>
      <c r="M219" t="s">
        <v>38</v>
      </c>
      <c r="N219" s="1">
        <v>3.5</v>
      </c>
      <c r="O219" s="1" t="s">
        <v>5</v>
      </c>
      <c r="P219" s="1">
        <f t="shared" si="20"/>
        <v>9</v>
      </c>
      <c r="R219" s="30">
        <v>9.3</v>
      </c>
      <c r="S219" s="30">
        <v>9.74</v>
      </c>
      <c r="T219" s="12">
        <f t="shared" si="21"/>
        <v>0.048888888888888836</v>
      </c>
      <c r="U219" s="88"/>
      <c r="V219" s="88">
        <v>9.4</v>
      </c>
      <c r="W219" s="85" t="s">
        <v>88</v>
      </c>
      <c r="X219" s="2">
        <v>37.5</v>
      </c>
    </row>
    <row r="220" spans="3:24" ht="12.75">
      <c r="C220" s="81"/>
      <c r="F220" s="90"/>
      <c r="U220" s="88"/>
      <c r="V220" s="88"/>
      <c r="X220" s="2"/>
    </row>
    <row r="221" spans="3:24" ht="12.75">
      <c r="C221" s="81"/>
      <c r="F221" s="90"/>
      <c r="U221" s="88"/>
      <c r="V221" s="88"/>
      <c r="X221" s="2"/>
    </row>
    <row r="222" spans="3:24" ht="12.75">
      <c r="C222" s="81"/>
      <c r="F222" s="90"/>
      <c r="U222" s="88"/>
      <c r="V222" s="88"/>
      <c r="X222" s="2"/>
    </row>
    <row r="223" spans="3:24" ht="12.75">
      <c r="C223" s="81"/>
      <c r="F223" s="90"/>
      <c r="U223" s="88"/>
      <c r="V223" s="88"/>
      <c r="X223" s="2"/>
    </row>
    <row r="224" spans="3:24" ht="12.75">
      <c r="C224" s="81"/>
      <c r="F224" s="90"/>
      <c r="U224" s="88"/>
      <c r="V224" s="88"/>
      <c r="X224" s="2"/>
    </row>
    <row r="225" spans="3:24" ht="12.75">
      <c r="C225" s="81"/>
      <c r="F225" s="90"/>
      <c r="U225" s="88"/>
      <c r="V225" s="88"/>
      <c r="X225" s="2"/>
    </row>
    <row r="226" spans="3:24" ht="12.75">
      <c r="C226" s="81"/>
      <c r="F226" s="90"/>
      <c r="U226" s="88"/>
      <c r="V226" s="88"/>
      <c r="X226" s="2"/>
    </row>
    <row r="227" spans="3:24" ht="12.75">
      <c r="C227" s="81"/>
      <c r="F227" s="90"/>
      <c r="U227" s="88"/>
      <c r="V227" s="88"/>
      <c r="X227" s="2"/>
    </row>
    <row r="228" spans="3:24" ht="12.75">
      <c r="C228" s="81"/>
      <c r="F228" s="90"/>
      <c r="U228" s="88"/>
      <c r="V228" s="88"/>
      <c r="X228" s="2"/>
    </row>
    <row r="229" spans="3:24" ht="12.75">
      <c r="C229" s="81"/>
      <c r="F229" s="90"/>
      <c r="U229" s="88"/>
      <c r="V229" s="88"/>
      <c r="X229" s="2"/>
    </row>
    <row r="230" spans="3:24" ht="12.75">
      <c r="C230" s="81"/>
      <c r="F230" s="90"/>
      <c r="U230" s="88"/>
      <c r="V230" s="88"/>
      <c r="X230" s="2"/>
    </row>
    <row r="231" spans="3:24" ht="12.75">
      <c r="C231" s="81"/>
      <c r="F231" s="90"/>
      <c r="U231" s="88"/>
      <c r="V231" s="88"/>
      <c r="X231" s="2"/>
    </row>
    <row r="232" spans="3:24" ht="12.75">
      <c r="C232" s="81"/>
      <c r="F232" s="90"/>
      <c r="U232" s="88"/>
      <c r="V232" s="88"/>
      <c r="X232" s="2"/>
    </row>
    <row r="233" spans="3:24" ht="12.75">
      <c r="C233" s="81"/>
      <c r="F233" s="90"/>
      <c r="U233" s="88"/>
      <c r="V233" s="88"/>
      <c r="X233" s="2"/>
    </row>
    <row r="234" spans="3:24" ht="12.75">
      <c r="C234" s="81"/>
      <c r="F234" s="90"/>
      <c r="U234" s="88"/>
      <c r="V234" s="88"/>
      <c r="X234" s="2"/>
    </row>
    <row r="235" spans="3:24" ht="12.75">
      <c r="C235" s="81"/>
      <c r="F235" s="90"/>
      <c r="U235" s="88"/>
      <c r="V235" s="88"/>
      <c r="X235" s="2"/>
    </row>
    <row r="236" spans="3:24" ht="12.75">
      <c r="C236" s="81"/>
      <c r="F236" s="90"/>
      <c r="U236" s="88"/>
      <c r="V236" s="88"/>
      <c r="X236" s="2"/>
    </row>
    <row r="237" spans="3:24" ht="12.75">
      <c r="C237" s="81"/>
      <c r="F237" s="90"/>
      <c r="U237" s="88"/>
      <c r="V237" s="88"/>
      <c r="X237" s="2"/>
    </row>
    <row r="238" spans="3:24" ht="12.75">
      <c r="C238" s="81"/>
      <c r="F238" s="90"/>
      <c r="U238" s="88"/>
      <c r="V238" s="88"/>
      <c r="X238" s="2"/>
    </row>
    <row r="239" spans="3:24" ht="12.75">
      <c r="C239" s="81"/>
      <c r="F239" s="90"/>
      <c r="U239" s="88"/>
      <c r="V239" s="88"/>
      <c r="X239" s="2"/>
    </row>
    <row r="240" spans="3:24" ht="12.75">
      <c r="C240" s="81"/>
      <c r="F240" s="90"/>
      <c r="U240" s="88"/>
      <c r="V240" s="88"/>
      <c r="X240" s="2"/>
    </row>
    <row r="241" spans="3:24" ht="12.75">
      <c r="C241" s="81"/>
      <c r="F241" s="90"/>
      <c r="U241" s="88"/>
      <c r="V241" s="88"/>
      <c r="X241" s="2"/>
    </row>
    <row r="242" spans="3:24" ht="12.75">
      <c r="C242" s="81"/>
      <c r="F242" s="90"/>
      <c r="U242" s="88"/>
      <c r="V242" s="88"/>
      <c r="X242" s="2"/>
    </row>
    <row r="243" spans="3:24" ht="12.75">
      <c r="C243" s="81"/>
      <c r="F243" s="90"/>
      <c r="U243" s="88"/>
      <c r="V243" s="88"/>
      <c r="X243" s="2"/>
    </row>
    <row r="244" spans="3:24" ht="12.75">
      <c r="C244" s="81"/>
      <c r="F244" s="90"/>
      <c r="U244" s="88"/>
      <c r="V244" s="88"/>
      <c r="X244" s="2"/>
    </row>
    <row r="245" spans="3:24" ht="12.75">
      <c r="C245" s="81"/>
      <c r="F245" s="90"/>
      <c r="U245" s="88"/>
      <c r="V245" s="88"/>
      <c r="X245" s="2"/>
    </row>
    <row r="246" spans="3:24" ht="12.75">
      <c r="C246" s="81"/>
      <c r="F246" s="90"/>
      <c r="U246" s="88"/>
      <c r="V246" s="88"/>
      <c r="X246" s="2"/>
    </row>
    <row r="247" spans="3:24" ht="12.75">
      <c r="C247" s="81"/>
      <c r="F247" s="90"/>
      <c r="U247" s="88"/>
      <c r="V247" s="88"/>
      <c r="X247" s="2"/>
    </row>
    <row r="248" spans="3:24" ht="12.75">
      <c r="C248" s="81"/>
      <c r="F248" s="90"/>
      <c r="U248" s="88"/>
      <c r="V248" s="88"/>
      <c r="X248" s="2"/>
    </row>
    <row r="249" spans="3:24" ht="12.75">
      <c r="C249" s="81"/>
      <c r="F249" s="90"/>
      <c r="U249" s="88"/>
      <c r="V249" s="88"/>
      <c r="X249" s="2"/>
    </row>
    <row r="250" spans="3:24" ht="12.75">
      <c r="C250" s="81"/>
      <c r="F250" s="90"/>
      <c r="U250" s="88"/>
      <c r="V250" s="88"/>
      <c r="X250" s="2"/>
    </row>
    <row r="251" spans="3:24" ht="12.75">
      <c r="C251" s="81"/>
      <c r="F251" s="90"/>
      <c r="U251" s="88"/>
      <c r="V251" s="88"/>
      <c r="X251" s="2"/>
    </row>
    <row r="252" spans="3:24" ht="12.75">
      <c r="C252" s="81"/>
      <c r="F252" s="90"/>
      <c r="U252" s="88"/>
      <c r="V252" s="88"/>
      <c r="X252" s="2"/>
    </row>
    <row r="253" spans="3:24" ht="12.75">
      <c r="C253" s="81"/>
      <c r="F253" s="90"/>
      <c r="U253" s="88"/>
      <c r="V253" s="88"/>
      <c r="X253" s="2"/>
    </row>
    <row r="254" spans="3:24" ht="12.75">
      <c r="C254" s="81"/>
      <c r="F254" s="90"/>
      <c r="U254" s="88"/>
      <c r="V254" s="88"/>
      <c r="X254" s="2"/>
    </row>
    <row r="255" spans="3:24" ht="12.75">
      <c r="C255" s="81"/>
      <c r="F255" s="90"/>
      <c r="U255" s="88"/>
      <c r="V255" s="88"/>
      <c r="X255" s="2"/>
    </row>
    <row r="256" spans="3:24" ht="12.75">
      <c r="C256" s="81"/>
      <c r="F256" s="90"/>
      <c r="U256" s="88"/>
      <c r="V256" s="88"/>
      <c r="X256" s="2"/>
    </row>
    <row r="257" spans="3:24" ht="12.75">
      <c r="C257" s="81"/>
      <c r="F257" s="90"/>
      <c r="U257" s="88"/>
      <c r="V257" s="88"/>
      <c r="X257" s="2"/>
    </row>
    <row r="258" spans="3:24" ht="12.75">
      <c r="C258" s="81"/>
      <c r="F258" s="90"/>
      <c r="U258" s="88"/>
      <c r="V258" s="88"/>
      <c r="X258" s="2"/>
    </row>
    <row r="259" spans="3:24" ht="12.75">
      <c r="C259" s="81"/>
      <c r="F259" s="90"/>
      <c r="U259" s="88"/>
      <c r="V259" s="88"/>
      <c r="X259" s="2"/>
    </row>
    <row r="260" spans="3:24" ht="12.75">
      <c r="C260" s="81"/>
      <c r="F260" s="90"/>
      <c r="U260" s="88"/>
      <c r="V260" s="88"/>
      <c r="X260" s="2"/>
    </row>
    <row r="261" spans="3:24" ht="12.75">
      <c r="C261" s="81"/>
      <c r="F261" s="90"/>
      <c r="U261" s="88"/>
      <c r="V261" s="88"/>
      <c r="X261" s="2"/>
    </row>
    <row r="262" spans="3:24" ht="12.75">
      <c r="C262" s="81"/>
      <c r="F262" s="90"/>
      <c r="U262" s="88"/>
      <c r="V262" s="88"/>
      <c r="X262" s="2"/>
    </row>
    <row r="263" spans="3:24" ht="12.75">
      <c r="C263" s="81"/>
      <c r="F263" s="90"/>
      <c r="U263" s="88"/>
      <c r="V263" s="88"/>
      <c r="X263" s="2"/>
    </row>
    <row r="264" spans="3:24" ht="12.75">
      <c r="C264" s="81"/>
      <c r="F264" s="90"/>
      <c r="U264" s="88"/>
      <c r="V264" s="88"/>
      <c r="X264" s="2"/>
    </row>
    <row r="265" spans="3:24" ht="12.75">
      <c r="C265" s="81"/>
      <c r="F265" s="90"/>
      <c r="U265" s="88"/>
      <c r="V265" s="88"/>
      <c r="X265" s="2"/>
    </row>
    <row r="266" spans="3:24" ht="12.75">
      <c r="C266" s="81"/>
      <c r="F266" s="90"/>
      <c r="U266" s="88"/>
      <c r="V266" s="88"/>
      <c r="X266" s="2"/>
    </row>
    <row r="267" spans="3:24" ht="12.75">
      <c r="C267" s="81"/>
      <c r="F267" s="90"/>
      <c r="U267" s="88"/>
      <c r="V267" s="88"/>
      <c r="X267" s="2"/>
    </row>
    <row r="268" spans="3:24" ht="12.75">
      <c r="C268" s="81"/>
      <c r="F268" s="90"/>
      <c r="U268" s="88"/>
      <c r="V268" s="88"/>
      <c r="X268" s="2"/>
    </row>
    <row r="269" spans="3:24" ht="12.75">
      <c r="C269" s="81"/>
      <c r="F269" s="90"/>
      <c r="U269" s="88"/>
      <c r="V269" s="88"/>
      <c r="X269" s="2"/>
    </row>
    <row r="270" spans="3:24" ht="12.75">
      <c r="C270" s="81"/>
      <c r="F270" s="90"/>
      <c r="U270" s="88"/>
      <c r="V270" s="88"/>
      <c r="X270" s="2"/>
    </row>
    <row r="271" spans="3:24" ht="12.75">
      <c r="C271" s="81"/>
      <c r="F271" s="90"/>
      <c r="U271" s="88"/>
      <c r="V271" s="88"/>
      <c r="X271" s="2"/>
    </row>
    <row r="272" spans="3:24" ht="12.75">
      <c r="C272" s="81"/>
      <c r="F272" s="90"/>
      <c r="U272" s="88"/>
      <c r="V272" s="88"/>
      <c r="X272" s="2"/>
    </row>
    <row r="273" spans="3:24" ht="12.75">
      <c r="C273" s="81"/>
      <c r="F273" s="90"/>
      <c r="U273" s="88"/>
      <c r="V273" s="88"/>
      <c r="X273" s="2"/>
    </row>
    <row r="274" spans="3:24" ht="12.75">
      <c r="C274" s="81"/>
      <c r="F274" s="90"/>
      <c r="U274" s="88"/>
      <c r="V274" s="88"/>
      <c r="X274" s="2"/>
    </row>
    <row r="275" spans="3:24" ht="12.75">
      <c r="C275" s="81"/>
      <c r="F275" s="90"/>
      <c r="U275" s="88"/>
      <c r="V275" s="88"/>
      <c r="X275" s="2"/>
    </row>
    <row r="276" spans="3:24" ht="12.75">
      <c r="C276" s="81"/>
      <c r="F276" s="90"/>
      <c r="U276" s="88"/>
      <c r="V276" s="88"/>
      <c r="X276" s="2"/>
    </row>
    <row r="277" spans="3:24" ht="12.75">
      <c r="C277" s="81"/>
      <c r="F277" s="90"/>
      <c r="U277" s="88"/>
      <c r="V277" s="88"/>
      <c r="X277" s="2"/>
    </row>
    <row r="278" spans="3:24" ht="12.75">
      <c r="C278" s="81"/>
      <c r="F278" s="90"/>
      <c r="U278" s="88"/>
      <c r="V278" s="88"/>
      <c r="X278" s="2"/>
    </row>
    <row r="279" spans="3:24" ht="12.75">
      <c r="C279" s="81"/>
      <c r="F279" s="90"/>
      <c r="U279" s="88"/>
      <c r="V279" s="88"/>
      <c r="X279" s="2"/>
    </row>
    <row r="280" spans="3:24" ht="12.75">
      <c r="C280" s="81"/>
      <c r="F280" s="90"/>
      <c r="U280" s="88"/>
      <c r="V280" s="88"/>
      <c r="X280" s="2"/>
    </row>
    <row r="281" spans="3:24" ht="12.75">
      <c r="C281" s="81"/>
      <c r="F281" s="90"/>
      <c r="U281" s="88"/>
      <c r="V281" s="88"/>
      <c r="X281" s="2"/>
    </row>
    <row r="282" spans="3:24" ht="12.75">
      <c r="C282" s="81"/>
      <c r="F282" s="90"/>
      <c r="U282" s="88"/>
      <c r="V282" s="88"/>
      <c r="X282" s="2"/>
    </row>
    <row r="283" spans="3:24" ht="12.75">
      <c r="C283" s="81"/>
      <c r="F283" s="90"/>
      <c r="U283" s="88"/>
      <c r="V283" s="88"/>
      <c r="X283" s="2"/>
    </row>
    <row r="284" spans="3:24" ht="12.75">
      <c r="C284" s="81"/>
      <c r="F284" s="90"/>
      <c r="U284" s="88"/>
      <c r="V284" s="88"/>
      <c r="X284" s="2"/>
    </row>
    <row r="285" spans="3:24" ht="12.75">
      <c r="C285" s="81"/>
      <c r="F285" s="90"/>
      <c r="U285" s="88"/>
      <c r="V285" s="88"/>
      <c r="X285" s="2"/>
    </row>
    <row r="286" spans="3:24" ht="12.75">
      <c r="C286" s="81"/>
      <c r="F286" s="90"/>
      <c r="U286" s="88"/>
      <c r="V286" s="88"/>
      <c r="X286" s="2"/>
    </row>
    <row r="287" spans="3:24" ht="12.75">
      <c r="C287" s="81"/>
      <c r="F287" s="90"/>
      <c r="U287" s="88"/>
      <c r="V287" s="88"/>
      <c r="X287" s="2"/>
    </row>
    <row r="288" spans="3:24" ht="12.75">
      <c r="C288" s="81"/>
      <c r="F288" s="90"/>
      <c r="U288" s="88"/>
      <c r="V288" s="88"/>
      <c r="X288" s="2"/>
    </row>
    <row r="289" spans="3:24" ht="12.75">
      <c r="C289" s="81"/>
      <c r="F289" s="90"/>
      <c r="U289" s="88"/>
      <c r="V289" s="88"/>
      <c r="X289" s="2"/>
    </row>
    <row r="290" spans="3:24" ht="12.75">
      <c r="C290" s="81"/>
      <c r="F290" s="90"/>
      <c r="U290" s="88"/>
      <c r="V290" s="88"/>
      <c r="X290" s="2"/>
    </row>
    <row r="291" spans="3:24" ht="12.75">
      <c r="C291" s="81"/>
      <c r="F291" s="90"/>
      <c r="U291" s="88"/>
      <c r="V291" s="88"/>
      <c r="X291" s="2"/>
    </row>
    <row r="292" spans="3:24" ht="12.75">
      <c r="C292" s="81"/>
      <c r="F292" s="90"/>
      <c r="U292" s="88"/>
      <c r="V292" s="88"/>
      <c r="X292" s="2"/>
    </row>
    <row r="293" spans="3:24" ht="12.75">
      <c r="C293" s="81"/>
      <c r="F293" s="90"/>
      <c r="U293" s="88"/>
      <c r="V293" s="88"/>
      <c r="X293" s="2"/>
    </row>
    <row r="294" spans="3:24" ht="12.75">
      <c r="C294" s="81"/>
      <c r="F294" s="90"/>
      <c r="U294" s="88"/>
      <c r="V294" s="88"/>
      <c r="X294" s="2"/>
    </row>
    <row r="295" spans="3:24" ht="12.75">
      <c r="C295" s="81"/>
      <c r="F295" s="90"/>
      <c r="U295" s="88"/>
      <c r="V295" s="88"/>
      <c r="X295" s="2"/>
    </row>
    <row r="296" spans="3:24" ht="12.75">
      <c r="C296" s="81"/>
      <c r="F296" s="90"/>
      <c r="U296" s="88"/>
      <c r="V296" s="88"/>
      <c r="X296" s="2"/>
    </row>
    <row r="297" spans="3:24" ht="12.75">
      <c r="C297" s="81"/>
      <c r="F297" s="90"/>
      <c r="U297" s="88"/>
      <c r="V297" s="88"/>
      <c r="X297" s="2"/>
    </row>
    <row r="298" spans="3:24" ht="12.75">
      <c r="C298" s="81"/>
      <c r="F298" s="90"/>
      <c r="U298" s="88"/>
      <c r="V298" s="88"/>
      <c r="X298" s="2"/>
    </row>
    <row r="299" spans="3:24" ht="12.75">
      <c r="C299" s="81"/>
      <c r="F299" s="90"/>
      <c r="U299" s="88"/>
      <c r="V299" s="88"/>
      <c r="X299" s="2"/>
    </row>
    <row r="300" spans="3:24" ht="12.75">
      <c r="C300" s="81"/>
      <c r="F300" s="90"/>
      <c r="U300" s="88"/>
      <c r="V300" s="88"/>
      <c r="X300" s="2"/>
    </row>
    <row r="301" spans="3:24" ht="12.75">
      <c r="C301" s="81"/>
      <c r="F301" s="90"/>
      <c r="U301" s="88"/>
      <c r="V301" s="88"/>
      <c r="X301" s="2"/>
    </row>
    <row r="302" spans="3:24" ht="12.75">
      <c r="C302" s="81"/>
      <c r="F302" s="90"/>
      <c r="U302" s="88"/>
      <c r="V302" s="88"/>
      <c r="X302" s="2"/>
    </row>
    <row r="303" spans="3:24" ht="12.75">
      <c r="C303" s="81"/>
      <c r="F303" s="90"/>
      <c r="U303" s="88"/>
      <c r="V303" s="88"/>
      <c r="X303" s="2"/>
    </row>
    <row r="304" spans="3:24" ht="12.75">
      <c r="C304" s="81"/>
      <c r="F304" s="90"/>
      <c r="U304" s="88"/>
      <c r="V304" s="88"/>
      <c r="X304" s="2"/>
    </row>
    <row r="305" spans="3:24" ht="12.75">
      <c r="C305" s="81"/>
      <c r="F305" s="90"/>
      <c r="U305" s="88"/>
      <c r="V305" s="88"/>
      <c r="X305" s="2"/>
    </row>
    <row r="306" spans="3:24" ht="12.75">
      <c r="C306" s="81"/>
      <c r="F306" s="90"/>
      <c r="U306" s="88"/>
      <c r="V306" s="88"/>
      <c r="X306" s="2"/>
    </row>
    <row r="307" spans="3:24" ht="12.75">
      <c r="C307" s="81"/>
      <c r="F307" s="90"/>
      <c r="U307" s="88"/>
      <c r="V307" s="88"/>
      <c r="X307" s="2"/>
    </row>
    <row r="308" spans="3:24" ht="12.75">
      <c r="C308" s="81"/>
      <c r="F308" s="90"/>
      <c r="U308" s="88"/>
      <c r="V308" s="88"/>
      <c r="X308" s="2"/>
    </row>
    <row r="309" spans="3:24" ht="12.75">
      <c r="C309" s="81"/>
      <c r="F309" s="90"/>
      <c r="U309" s="88"/>
      <c r="V309" s="88"/>
      <c r="X309" s="2"/>
    </row>
    <row r="310" spans="3:24" ht="12.75">
      <c r="C310" s="81"/>
      <c r="F310" s="90"/>
      <c r="U310" s="88"/>
      <c r="V310" s="88"/>
      <c r="X310" s="2"/>
    </row>
    <row r="311" spans="3:24" ht="12.75">
      <c r="C311" s="81"/>
      <c r="F311" s="90"/>
      <c r="U311" s="88"/>
      <c r="V311" s="88"/>
      <c r="X311" s="2"/>
    </row>
    <row r="312" spans="3:24" ht="12.75">
      <c r="C312" s="81"/>
      <c r="F312" s="90"/>
      <c r="U312" s="88"/>
      <c r="V312" s="88"/>
      <c r="X312" s="2"/>
    </row>
    <row r="313" spans="3:24" ht="12.75">
      <c r="C313" s="81"/>
      <c r="F313" s="90"/>
      <c r="U313" s="88"/>
      <c r="V313" s="88"/>
      <c r="X313" s="2"/>
    </row>
    <row r="314" spans="3:24" ht="12.75">
      <c r="C314" s="81"/>
      <c r="F314" s="90"/>
      <c r="U314" s="88"/>
      <c r="V314" s="88"/>
      <c r="X314" s="2"/>
    </row>
    <row r="315" spans="3:24" ht="12.75">
      <c r="C315" s="81"/>
      <c r="F315" s="90"/>
      <c r="U315" s="88"/>
      <c r="V315" s="88"/>
      <c r="X315" s="2"/>
    </row>
    <row r="316" spans="3:24" ht="12.75">
      <c r="C316" s="81"/>
      <c r="F316" s="90"/>
      <c r="U316" s="88"/>
      <c r="V316" s="88"/>
      <c r="X316" s="2"/>
    </row>
    <row r="317" spans="3:24" ht="12.75">
      <c r="C317" s="81"/>
      <c r="F317" s="90"/>
      <c r="U317" s="88"/>
      <c r="V317" s="88"/>
      <c r="X317" s="2"/>
    </row>
    <row r="318" spans="3:24" ht="12.75">
      <c r="C318" s="81"/>
      <c r="F318" s="90"/>
      <c r="U318" s="88"/>
      <c r="V318" s="88"/>
      <c r="X318" s="2"/>
    </row>
    <row r="319" spans="3:24" ht="12.75">
      <c r="C319" s="81"/>
      <c r="F319" s="90"/>
      <c r="U319" s="88"/>
      <c r="V319" s="88"/>
      <c r="X319" s="2"/>
    </row>
    <row r="320" spans="3:24" ht="12.75">
      <c r="C320" s="81"/>
      <c r="F320" s="90"/>
      <c r="U320" s="88"/>
      <c r="V320" s="88"/>
      <c r="X320" s="2"/>
    </row>
    <row r="321" spans="3:24" ht="12.75">
      <c r="C321" s="81"/>
      <c r="F321" s="90"/>
      <c r="U321" s="88"/>
      <c r="V321" s="88"/>
      <c r="X321" s="2"/>
    </row>
    <row r="322" spans="3:24" ht="12.75">
      <c r="C322" s="81"/>
      <c r="F322" s="90"/>
      <c r="U322" s="88"/>
      <c r="V322" s="88"/>
      <c r="X322" s="2"/>
    </row>
    <row r="323" spans="3:24" ht="12.75">
      <c r="C323" s="81"/>
      <c r="F323" s="90"/>
      <c r="U323" s="88"/>
      <c r="V323" s="88"/>
      <c r="X323" s="2"/>
    </row>
    <row r="324" spans="3:24" ht="12.75">
      <c r="C324" s="81"/>
      <c r="F324" s="90"/>
      <c r="U324" s="88"/>
      <c r="V324" s="88"/>
      <c r="X324" s="2"/>
    </row>
    <row r="325" spans="3:24" ht="12.75">
      <c r="C325" s="81"/>
      <c r="F325" s="90"/>
      <c r="U325" s="88"/>
      <c r="V325" s="88"/>
      <c r="X325" s="2"/>
    </row>
    <row r="326" spans="3:24" ht="12.75">
      <c r="C326" s="81"/>
      <c r="F326" s="90"/>
      <c r="U326" s="88"/>
      <c r="V326" s="88"/>
      <c r="X326" s="2"/>
    </row>
    <row r="327" spans="3:24" ht="12.75">
      <c r="C327" s="81"/>
      <c r="F327" s="90"/>
      <c r="U327" s="88"/>
      <c r="V327" s="88"/>
      <c r="X327" s="2"/>
    </row>
    <row r="328" spans="3:24" ht="12.75">
      <c r="C328" s="81"/>
      <c r="F328" s="90"/>
      <c r="U328" s="88"/>
      <c r="V328" s="88"/>
      <c r="X328" s="2"/>
    </row>
    <row r="329" spans="3:24" ht="12.75">
      <c r="C329" s="81"/>
      <c r="F329" s="90"/>
      <c r="U329" s="88"/>
      <c r="V329" s="88"/>
      <c r="X329" s="2"/>
    </row>
    <row r="330" spans="6:24" ht="12.75">
      <c r="F330" s="90"/>
      <c r="U330" s="88"/>
      <c r="V330" s="88"/>
      <c r="X330" s="2"/>
    </row>
    <row r="331" spans="6:24" ht="12.75">
      <c r="F331" s="90"/>
      <c r="U331" s="88"/>
      <c r="V331" s="88"/>
      <c r="X331" s="2"/>
    </row>
    <row r="332" spans="6:24" ht="12.75">
      <c r="F332" s="90"/>
      <c r="U332" s="88"/>
      <c r="V332" s="88"/>
      <c r="X332" s="2"/>
    </row>
    <row r="333" spans="6:24" ht="12.75">
      <c r="F333" s="90"/>
      <c r="U333" s="88"/>
      <c r="V333" s="88"/>
      <c r="X333" s="2"/>
    </row>
    <row r="334" spans="6:24" ht="12.75">
      <c r="F334" s="90"/>
      <c r="U334" s="88"/>
      <c r="V334" s="88"/>
      <c r="X334" s="2"/>
    </row>
    <row r="335" spans="6:24" ht="12.75">
      <c r="F335" s="90"/>
      <c r="U335" s="88"/>
      <c r="V335" s="88"/>
      <c r="X335" s="2"/>
    </row>
    <row r="336" spans="6:24" ht="12.75">
      <c r="F336" s="90"/>
      <c r="U336" s="88"/>
      <c r="V336" s="88"/>
      <c r="X336" s="2"/>
    </row>
    <row r="337" spans="6:24" ht="12.75">
      <c r="F337" s="90"/>
      <c r="U337" s="88"/>
      <c r="V337" s="88"/>
      <c r="X337" s="2"/>
    </row>
    <row r="338" spans="6:24" ht="12.75">
      <c r="F338" s="90"/>
      <c r="U338" s="88"/>
      <c r="V338" s="88"/>
      <c r="X338" s="2"/>
    </row>
    <row r="339" spans="6:24" ht="12.75">
      <c r="F339" s="90"/>
      <c r="U339" s="88"/>
      <c r="V339" s="88"/>
      <c r="X339" s="2"/>
    </row>
    <row r="340" spans="6:24" ht="12.75">
      <c r="F340" s="90"/>
      <c r="U340" s="88"/>
      <c r="V340" s="88"/>
      <c r="X340" s="2"/>
    </row>
    <row r="341" spans="6:24" ht="12.75">
      <c r="F341" s="90"/>
      <c r="U341" s="88"/>
      <c r="V341" s="88"/>
      <c r="X341" s="2"/>
    </row>
    <row r="342" spans="6:24" ht="12.75">
      <c r="F342" s="90"/>
      <c r="U342" s="88"/>
      <c r="V342" s="88"/>
      <c r="X342" s="2"/>
    </row>
    <row r="343" spans="6:24" ht="12.75">
      <c r="F343" s="90"/>
      <c r="U343" s="88"/>
      <c r="V343" s="88"/>
      <c r="X343" s="2"/>
    </row>
    <row r="344" spans="6:24" ht="12.75">
      <c r="F344" s="90"/>
      <c r="U344" s="88"/>
      <c r="V344" s="88"/>
      <c r="X344" s="2"/>
    </row>
    <row r="345" spans="6:24" ht="12.75">
      <c r="F345" s="90"/>
      <c r="U345" s="88"/>
      <c r="V345" s="88"/>
      <c r="X345" s="2"/>
    </row>
    <row r="346" spans="6:24" ht="12.75">
      <c r="F346" s="90"/>
      <c r="U346" s="88"/>
      <c r="V346" s="88"/>
      <c r="X346" s="2"/>
    </row>
    <row r="347" spans="6:24" ht="12.75">
      <c r="F347" s="90"/>
      <c r="U347" s="88"/>
      <c r="V347" s="88"/>
      <c r="X347" s="2"/>
    </row>
    <row r="348" spans="6:24" ht="12.75">
      <c r="F348" s="90"/>
      <c r="U348" s="88"/>
      <c r="V348" s="88"/>
      <c r="X348" s="2"/>
    </row>
    <row r="349" spans="6:24" ht="12.75">
      <c r="F349" s="90"/>
      <c r="U349" s="88"/>
      <c r="V349" s="88"/>
      <c r="X349" s="2"/>
    </row>
    <row r="350" spans="6:24" ht="12.75">
      <c r="F350" s="90"/>
      <c r="U350" s="88"/>
      <c r="V350" s="88"/>
      <c r="X350" s="2"/>
    </row>
    <row r="351" spans="6:24" ht="12.75">
      <c r="F351" s="90"/>
      <c r="U351" s="88"/>
      <c r="V351" s="88"/>
      <c r="X351" s="2"/>
    </row>
    <row r="352" spans="6:24" ht="12.75">
      <c r="F352" s="90"/>
      <c r="U352" s="88"/>
      <c r="V352" s="88"/>
      <c r="X352" s="2"/>
    </row>
    <row r="353" spans="6:24" ht="12.75">
      <c r="F353" s="90"/>
      <c r="U353" s="88"/>
      <c r="V353" s="88"/>
      <c r="X353" s="2"/>
    </row>
    <row r="354" spans="6:24" ht="12.75">
      <c r="F354" s="90"/>
      <c r="U354" s="88"/>
      <c r="V354" s="88"/>
      <c r="X354" s="2"/>
    </row>
    <row r="355" spans="6:24" ht="12.75">
      <c r="F355" s="90"/>
      <c r="U355" s="88"/>
      <c r="V355" s="88"/>
      <c r="X355" s="2"/>
    </row>
    <row r="356" spans="6:24" ht="12.75">
      <c r="F356" s="90"/>
      <c r="U356" s="88"/>
      <c r="V356" s="88"/>
      <c r="X356" s="2"/>
    </row>
    <row r="357" spans="6:24" ht="12.75">
      <c r="F357" s="90"/>
      <c r="U357" s="88"/>
      <c r="V357" s="88"/>
      <c r="X357" s="2"/>
    </row>
    <row r="358" spans="6:24" ht="12.75">
      <c r="F358" s="90"/>
      <c r="U358" s="88"/>
      <c r="V358" s="88"/>
      <c r="X358" s="2"/>
    </row>
    <row r="359" spans="6:24" ht="12.75">
      <c r="F359" s="90"/>
      <c r="U359" s="88"/>
      <c r="V359" s="88"/>
      <c r="X359" s="2"/>
    </row>
    <row r="360" spans="6:24" ht="12.75">
      <c r="F360" s="90"/>
      <c r="U360" s="88"/>
      <c r="V360" s="88"/>
      <c r="X360" s="2"/>
    </row>
    <row r="361" spans="6:24" ht="12.75">
      <c r="F361" s="90"/>
      <c r="U361" s="88"/>
      <c r="V361" s="88"/>
      <c r="X361" s="2"/>
    </row>
    <row r="362" spans="6:24" ht="12.75">
      <c r="F362" s="90"/>
      <c r="U362" s="88"/>
      <c r="V362" s="88"/>
      <c r="X362" s="2"/>
    </row>
    <row r="363" spans="6:24" ht="12.75">
      <c r="F363" s="90"/>
      <c r="U363" s="88"/>
      <c r="V363" s="88"/>
      <c r="X363" s="2"/>
    </row>
    <row r="364" spans="6:24" ht="12.75">
      <c r="F364" s="90"/>
      <c r="U364" s="88"/>
      <c r="V364" s="88"/>
      <c r="X364" s="2"/>
    </row>
    <row r="365" spans="6:24" ht="12.75">
      <c r="F365" s="90"/>
      <c r="U365" s="88"/>
      <c r="V365" s="88"/>
      <c r="X365" s="2"/>
    </row>
    <row r="366" spans="6:24" ht="12.75">
      <c r="F366" s="90"/>
      <c r="U366" s="88"/>
      <c r="V366" s="88"/>
      <c r="X366" s="2"/>
    </row>
    <row r="367" spans="6:24" ht="12.75">
      <c r="F367" s="90"/>
      <c r="U367" s="88"/>
      <c r="V367" s="88"/>
      <c r="X367" s="2"/>
    </row>
    <row r="368" spans="6:24" ht="12.75">
      <c r="F368" s="90"/>
      <c r="U368" s="88"/>
      <c r="V368" s="88"/>
      <c r="X368" s="2"/>
    </row>
    <row r="369" spans="6:24" ht="12.75">
      <c r="F369" s="90"/>
      <c r="U369" s="88"/>
      <c r="V369" s="88"/>
      <c r="X369" s="2"/>
    </row>
    <row r="370" spans="6:24" ht="12.75">
      <c r="F370" s="90"/>
      <c r="U370" s="88"/>
      <c r="V370" s="88"/>
      <c r="X370" s="2"/>
    </row>
    <row r="371" spans="6:24" ht="12.75">
      <c r="F371" s="90"/>
      <c r="U371" s="88"/>
      <c r="V371" s="88"/>
      <c r="X371" s="2"/>
    </row>
    <row r="372" spans="6:24" ht="12.75">
      <c r="F372" s="90"/>
      <c r="U372" s="88"/>
      <c r="V372" s="88"/>
      <c r="X372" s="2"/>
    </row>
    <row r="373" spans="6:24" ht="12.75">
      <c r="F373" s="90"/>
      <c r="U373" s="88"/>
      <c r="V373" s="88"/>
      <c r="X373" s="2"/>
    </row>
    <row r="374" spans="6:24" ht="12.75">
      <c r="F374" s="90"/>
      <c r="U374" s="88"/>
      <c r="V374" s="88"/>
      <c r="X374" s="2"/>
    </row>
    <row r="375" spans="6:24" ht="12.75">
      <c r="F375" s="90"/>
      <c r="U375" s="88"/>
      <c r="V375" s="88"/>
      <c r="X375" s="2"/>
    </row>
    <row r="376" spans="6:24" ht="12.75">
      <c r="F376" s="90"/>
      <c r="U376" s="88"/>
      <c r="V376" s="88"/>
      <c r="X376" s="2"/>
    </row>
    <row r="377" spans="6:24" ht="12.75">
      <c r="F377" s="90"/>
      <c r="U377" s="88"/>
      <c r="V377" s="88"/>
      <c r="X377" s="2"/>
    </row>
    <row r="378" spans="6:24" ht="12.75">
      <c r="F378" s="90"/>
      <c r="U378" s="88"/>
      <c r="V378" s="88"/>
      <c r="X378" s="2"/>
    </row>
    <row r="379" spans="6:24" ht="12.75">
      <c r="F379" s="90"/>
      <c r="U379" s="88"/>
      <c r="V379" s="88"/>
      <c r="X379" s="2"/>
    </row>
    <row r="380" spans="6:24" ht="12.75">
      <c r="F380" s="90"/>
      <c r="U380" s="88"/>
      <c r="V380" s="88"/>
      <c r="X380" s="2"/>
    </row>
    <row r="381" spans="6:24" ht="12.75">
      <c r="F381" s="90"/>
      <c r="U381" s="88"/>
      <c r="V381" s="88"/>
      <c r="X381" s="2"/>
    </row>
    <row r="382" spans="6:24" ht="12.75">
      <c r="F382" s="90"/>
      <c r="U382" s="88"/>
      <c r="V382" s="88"/>
      <c r="X382" s="2"/>
    </row>
    <row r="383" spans="6:24" ht="12.75">
      <c r="F383" s="90"/>
      <c r="U383" s="88"/>
      <c r="V383" s="88"/>
      <c r="X383" s="2"/>
    </row>
    <row r="384" spans="6:24" ht="12.75">
      <c r="F384" s="90"/>
      <c r="U384" s="88"/>
      <c r="V384" s="88"/>
      <c r="X384" s="2"/>
    </row>
    <row r="385" spans="6:24" ht="12.75">
      <c r="F385" s="90"/>
      <c r="U385" s="88"/>
      <c r="V385" s="88"/>
      <c r="X385" s="2"/>
    </row>
    <row r="386" spans="6:24" ht="12.75">
      <c r="F386" s="90"/>
      <c r="U386" s="88"/>
      <c r="V386" s="88"/>
      <c r="X386" s="2"/>
    </row>
    <row r="387" spans="6:24" ht="12.75">
      <c r="F387" s="90"/>
      <c r="U387" s="88"/>
      <c r="V387" s="88"/>
      <c r="X387" s="2"/>
    </row>
    <row r="388" spans="6:24" ht="12.75">
      <c r="F388" s="90"/>
      <c r="U388" s="88"/>
      <c r="V388" s="88"/>
      <c r="X388" s="2"/>
    </row>
    <row r="389" spans="6:24" ht="12.75">
      <c r="F389" s="90"/>
      <c r="U389" s="88"/>
      <c r="V389" s="88"/>
      <c r="X389" s="2"/>
    </row>
    <row r="390" spans="6:24" ht="12.75">
      <c r="F390" s="90"/>
      <c r="U390" s="88"/>
      <c r="V390" s="88"/>
      <c r="X390" s="2"/>
    </row>
    <row r="391" spans="6:24" ht="12.75">
      <c r="F391" s="90"/>
      <c r="U391" s="88"/>
      <c r="V391" s="88"/>
      <c r="X391" s="2"/>
    </row>
    <row r="392" spans="6:24" ht="12.75">
      <c r="F392" s="90"/>
      <c r="U392" s="88"/>
      <c r="V392" s="88"/>
      <c r="X392" s="2"/>
    </row>
    <row r="393" spans="6:24" ht="12.75">
      <c r="F393" s="90"/>
      <c r="U393" s="88"/>
      <c r="V393" s="88"/>
      <c r="X393" s="2"/>
    </row>
    <row r="394" spans="6:24" ht="12.75">
      <c r="F394" s="90"/>
      <c r="U394" s="88"/>
      <c r="V394" s="88"/>
      <c r="X394" s="2"/>
    </row>
    <row r="395" spans="6:24" ht="12.75">
      <c r="F395" s="90"/>
      <c r="U395" s="88"/>
      <c r="V395" s="88"/>
      <c r="X395" s="2"/>
    </row>
    <row r="396" spans="6:24" ht="12.75">
      <c r="F396" s="90"/>
      <c r="U396" s="88"/>
      <c r="V396" s="88"/>
      <c r="X396" s="2"/>
    </row>
    <row r="397" spans="6:24" ht="12.75">
      <c r="F397" s="90"/>
      <c r="U397" s="88"/>
      <c r="V397" s="88"/>
      <c r="X397" s="2"/>
    </row>
    <row r="398" spans="6:24" ht="12.75">
      <c r="F398" s="90"/>
      <c r="U398" s="88"/>
      <c r="V398" s="88"/>
      <c r="X398" s="2"/>
    </row>
    <row r="399" spans="6:24" ht="12.75">
      <c r="F399" s="90"/>
      <c r="U399" s="88"/>
      <c r="V399" s="88"/>
      <c r="X399" s="2"/>
    </row>
    <row r="400" spans="6:24" ht="12.75">
      <c r="F400" s="90"/>
      <c r="U400" s="88"/>
      <c r="V400" s="88"/>
      <c r="X400" s="2"/>
    </row>
    <row r="401" spans="6:24" ht="12.75">
      <c r="F401" s="90"/>
      <c r="U401" s="88"/>
      <c r="V401" s="88"/>
      <c r="X401" s="2"/>
    </row>
    <row r="402" spans="6:24" ht="12.75">
      <c r="F402" s="90"/>
      <c r="U402" s="88"/>
      <c r="V402" s="88"/>
      <c r="X402" s="2"/>
    </row>
    <row r="403" spans="6:24" ht="12.75">
      <c r="F403" s="90"/>
      <c r="U403" s="88"/>
      <c r="V403" s="88"/>
      <c r="X403" s="2"/>
    </row>
    <row r="404" spans="6:24" ht="12.75">
      <c r="F404" s="90"/>
      <c r="U404" s="88"/>
      <c r="V404" s="88"/>
      <c r="X404" s="2"/>
    </row>
    <row r="405" spans="6:24" ht="12.75">
      <c r="F405" s="90"/>
      <c r="U405" s="88"/>
      <c r="V405" s="88"/>
      <c r="X405" s="2"/>
    </row>
    <row r="406" spans="6:24" ht="12.75">
      <c r="F406" s="90"/>
      <c r="U406" s="88"/>
      <c r="V406" s="88"/>
      <c r="X406" s="2"/>
    </row>
    <row r="407" spans="6:24" ht="12.75">
      <c r="F407" s="90"/>
      <c r="U407" s="88"/>
      <c r="V407" s="88"/>
      <c r="X407" s="2"/>
    </row>
    <row r="408" spans="6:24" ht="12.75">
      <c r="F408" s="90"/>
      <c r="U408" s="88"/>
      <c r="V408" s="88"/>
      <c r="X408" s="2"/>
    </row>
    <row r="409" spans="6:24" ht="12.75">
      <c r="F409" s="90"/>
      <c r="U409" s="88"/>
      <c r="V409" s="88"/>
      <c r="X409" s="2"/>
    </row>
    <row r="410" spans="6:24" ht="12.75">
      <c r="F410" s="90"/>
      <c r="U410" s="88"/>
      <c r="V410" s="88"/>
      <c r="X410" s="2"/>
    </row>
    <row r="411" spans="6:24" ht="12.75">
      <c r="F411" s="90"/>
      <c r="U411" s="88"/>
      <c r="V411" s="88"/>
      <c r="X411" s="2"/>
    </row>
    <row r="412" spans="6:24" ht="12.75">
      <c r="F412" s="90"/>
      <c r="U412" s="88"/>
      <c r="V412" s="88"/>
      <c r="X412" s="2"/>
    </row>
    <row r="413" spans="6:24" ht="12.75">
      <c r="F413" s="90"/>
      <c r="U413" s="88"/>
      <c r="V413" s="88"/>
      <c r="X413" s="2"/>
    </row>
    <row r="414" spans="6:24" ht="12.75">
      <c r="F414" s="90"/>
      <c r="U414" s="88"/>
      <c r="V414" s="88"/>
      <c r="X414" s="2"/>
    </row>
    <row r="415" spans="6:24" ht="12.75">
      <c r="F415" s="90"/>
      <c r="U415" s="88"/>
      <c r="V415" s="88"/>
      <c r="X415" s="2"/>
    </row>
    <row r="416" spans="6:24" ht="12.75">
      <c r="F416" s="90"/>
      <c r="U416" s="88"/>
      <c r="V416" s="88"/>
      <c r="X416" s="2"/>
    </row>
    <row r="417" spans="6:24" ht="12.75">
      <c r="F417" s="90"/>
      <c r="U417" s="88"/>
      <c r="V417" s="88"/>
      <c r="X417" s="2"/>
    </row>
    <row r="418" spans="6:24" ht="12.75">
      <c r="F418" s="90"/>
      <c r="U418" s="88"/>
      <c r="V418" s="88"/>
      <c r="X418" s="2"/>
    </row>
    <row r="419" spans="6:24" ht="12.75">
      <c r="F419" s="90"/>
      <c r="U419" s="88"/>
      <c r="V419" s="88"/>
      <c r="X419" s="2"/>
    </row>
    <row r="420" spans="6:24" ht="12.75">
      <c r="F420" s="90"/>
      <c r="U420" s="88"/>
      <c r="V420" s="88"/>
      <c r="X420" s="2"/>
    </row>
    <row r="421" spans="6:24" ht="12.75">
      <c r="F421" s="90"/>
      <c r="U421" s="88"/>
      <c r="V421" s="88"/>
      <c r="X421" s="2"/>
    </row>
    <row r="422" spans="6:24" ht="12.75">
      <c r="F422" s="90"/>
      <c r="U422" s="88"/>
      <c r="V422" s="88"/>
      <c r="X422" s="2"/>
    </row>
    <row r="423" spans="6:24" ht="12.75">
      <c r="F423" s="90"/>
      <c r="U423" s="88"/>
      <c r="V423" s="88"/>
      <c r="X423" s="2"/>
    </row>
    <row r="424" spans="6:24" ht="12.75">
      <c r="F424" s="90"/>
      <c r="U424" s="88"/>
      <c r="V424" s="88"/>
      <c r="X424" s="2"/>
    </row>
    <row r="425" spans="6:24" ht="12.75">
      <c r="F425" s="90"/>
      <c r="U425" s="88"/>
      <c r="V425" s="88"/>
      <c r="X425" s="2"/>
    </row>
    <row r="426" spans="6:24" ht="12.75">
      <c r="F426" s="90"/>
      <c r="U426" s="88"/>
      <c r="V426" s="88"/>
      <c r="X426" s="2"/>
    </row>
    <row r="427" spans="6:24" ht="12.75">
      <c r="F427" s="90"/>
      <c r="U427" s="88"/>
      <c r="V427" s="88"/>
      <c r="X427" s="2"/>
    </row>
    <row r="428" spans="6:24" ht="12.75">
      <c r="F428" s="90"/>
      <c r="U428" s="88"/>
      <c r="V428" s="88"/>
      <c r="X428" s="2"/>
    </row>
    <row r="429" spans="6:24" ht="12.75">
      <c r="F429" s="90"/>
      <c r="U429" s="88"/>
      <c r="V429" s="88"/>
      <c r="X429" s="2"/>
    </row>
    <row r="430" spans="6:24" ht="12.75">
      <c r="F430" s="90"/>
      <c r="U430" s="88"/>
      <c r="V430" s="88"/>
      <c r="X430" s="2"/>
    </row>
    <row r="431" spans="6:24" ht="12.75">
      <c r="F431" s="90"/>
      <c r="U431" s="88"/>
      <c r="V431" s="88"/>
      <c r="X431" s="2"/>
    </row>
    <row r="432" spans="6:24" ht="12.75">
      <c r="F432" s="90"/>
      <c r="U432" s="88"/>
      <c r="V432" s="88"/>
      <c r="X432" s="2"/>
    </row>
    <row r="433" spans="6:24" ht="12.75">
      <c r="F433" s="90"/>
      <c r="U433" s="88"/>
      <c r="V433" s="88"/>
      <c r="X433" s="2"/>
    </row>
    <row r="434" spans="6:24" ht="12.75">
      <c r="F434" s="90"/>
      <c r="U434" s="88"/>
      <c r="V434" s="88"/>
      <c r="X434" s="2"/>
    </row>
    <row r="435" spans="6:24" ht="12.75">
      <c r="F435" s="90"/>
      <c r="U435" s="88"/>
      <c r="V435" s="88"/>
      <c r="X435" s="2"/>
    </row>
    <row r="436" spans="6:24" ht="12.75">
      <c r="F436" s="90"/>
      <c r="U436" s="88"/>
      <c r="V436" s="88"/>
      <c r="X436" s="2"/>
    </row>
    <row r="437" spans="6:24" ht="12.75">
      <c r="F437" s="90"/>
      <c r="U437" s="88"/>
      <c r="V437" s="88"/>
      <c r="X437" s="2"/>
    </row>
    <row r="438" spans="6:24" ht="12.75">
      <c r="F438" s="90"/>
      <c r="U438" s="88"/>
      <c r="V438" s="88"/>
      <c r="X438" s="2"/>
    </row>
    <row r="439" spans="6:24" ht="12.75">
      <c r="F439" s="90"/>
      <c r="U439" s="88"/>
      <c r="V439" s="88"/>
      <c r="X439" s="2"/>
    </row>
    <row r="440" spans="6:24" ht="12.75">
      <c r="F440" s="90"/>
      <c r="U440" s="88"/>
      <c r="V440" s="88"/>
      <c r="X440" s="2"/>
    </row>
    <row r="441" spans="6:24" ht="12.75">
      <c r="F441" s="90"/>
      <c r="U441" s="88"/>
      <c r="V441" s="88"/>
      <c r="X441" s="2"/>
    </row>
    <row r="442" spans="6:24" ht="12.75">
      <c r="F442" s="90"/>
      <c r="U442" s="88"/>
      <c r="V442" s="88"/>
      <c r="X442" s="2"/>
    </row>
    <row r="443" spans="6:24" ht="12.75">
      <c r="F443" s="90"/>
      <c r="U443" s="88"/>
      <c r="V443" s="88"/>
      <c r="X443" s="2"/>
    </row>
    <row r="444" spans="6:24" ht="12.75">
      <c r="F444" s="90"/>
      <c r="U444" s="88"/>
      <c r="V444" s="88"/>
      <c r="X444" s="2"/>
    </row>
    <row r="445" spans="6:24" ht="12.75">
      <c r="F445" s="90"/>
      <c r="U445" s="88"/>
      <c r="V445" s="88"/>
      <c r="X445" s="2"/>
    </row>
    <row r="446" spans="6:24" ht="12.75">
      <c r="F446" s="90"/>
      <c r="U446" s="88"/>
      <c r="V446" s="88"/>
      <c r="X446" s="2"/>
    </row>
    <row r="447" spans="6:24" ht="12.75">
      <c r="F447" s="90"/>
      <c r="U447" s="88"/>
      <c r="V447" s="88"/>
      <c r="X447" s="2"/>
    </row>
    <row r="448" spans="6:24" ht="12.75">
      <c r="F448" s="90"/>
      <c r="U448" s="88"/>
      <c r="V448" s="88"/>
      <c r="X448" s="2"/>
    </row>
    <row r="449" spans="6:24" ht="12.75">
      <c r="F449" s="90"/>
      <c r="U449" s="88"/>
      <c r="V449" s="88"/>
      <c r="X449" s="2"/>
    </row>
    <row r="450" spans="6:24" ht="12.75">
      <c r="F450" s="90"/>
      <c r="U450" s="88"/>
      <c r="V450" s="88"/>
      <c r="X450" s="2"/>
    </row>
    <row r="451" spans="6:24" ht="12.75">
      <c r="F451" s="90"/>
      <c r="U451" s="88"/>
      <c r="V451" s="88"/>
      <c r="X451" s="2"/>
    </row>
    <row r="452" spans="6:24" ht="12.75">
      <c r="F452" s="90"/>
      <c r="U452" s="88"/>
      <c r="V452" s="88"/>
      <c r="X452" s="2"/>
    </row>
    <row r="453" spans="6:24" ht="12.75">
      <c r="F453" s="90"/>
      <c r="U453" s="88"/>
      <c r="V453" s="88"/>
      <c r="X453" s="2"/>
    </row>
    <row r="454" spans="6:24" ht="12.75">
      <c r="F454" s="90"/>
      <c r="U454" s="88"/>
      <c r="V454" s="88"/>
      <c r="X454" s="2"/>
    </row>
    <row r="455" spans="6:24" ht="12.75">
      <c r="F455" s="90"/>
      <c r="U455" s="88"/>
      <c r="V455" s="88"/>
      <c r="X455" s="2"/>
    </row>
    <row r="456" spans="6:24" ht="12.75">
      <c r="F456" s="90"/>
      <c r="U456" s="88"/>
      <c r="V456" s="88"/>
      <c r="X456" s="2"/>
    </row>
    <row r="457" spans="6:24" ht="12.75">
      <c r="F457" s="90"/>
      <c r="U457" s="88"/>
      <c r="V457" s="88"/>
      <c r="X457" s="2"/>
    </row>
    <row r="458" spans="6:24" ht="12.75">
      <c r="F458" s="90"/>
      <c r="U458" s="88"/>
      <c r="V458" s="88"/>
      <c r="X458" s="2"/>
    </row>
    <row r="459" spans="6:24" ht="12.75">
      <c r="F459" s="90"/>
      <c r="U459" s="88"/>
      <c r="V459" s="88"/>
      <c r="X459" s="2"/>
    </row>
    <row r="460" spans="6:24" ht="12.75">
      <c r="F460" s="90"/>
      <c r="U460" s="88"/>
      <c r="V460" s="88"/>
      <c r="X460" s="2"/>
    </row>
    <row r="461" spans="6:24" ht="12.75">
      <c r="F461" s="90"/>
      <c r="U461" s="88"/>
      <c r="V461" s="88"/>
      <c r="X461" s="2"/>
    </row>
    <row r="462" spans="6:24" ht="12.75">
      <c r="F462" s="90"/>
      <c r="U462" s="88"/>
      <c r="V462" s="88"/>
      <c r="X462" s="2"/>
    </row>
    <row r="463" spans="6:24" ht="12.75">
      <c r="F463" s="90"/>
      <c r="U463" s="88"/>
      <c r="V463" s="88"/>
      <c r="X463" s="2"/>
    </row>
    <row r="464" spans="6:24" ht="12.75">
      <c r="F464" s="90"/>
      <c r="U464" s="88"/>
      <c r="V464" s="88"/>
      <c r="X464" s="2"/>
    </row>
    <row r="465" spans="6:24" ht="12.75">
      <c r="F465" s="90"/>
      <c r="U465" s="88"/>
      <c r="V465" s="88"/>
      <c r="X465" s="2"/>
    </row>
    <row r="466" spans="6:24" ht="12.75">
      <c r="F466" s="90"/>
      <c r="U466" s="88"/>
      <c r="V466" s="88"/>
      <c r="X466" s="2"/>
    </row>
    <row r="467" spans="6:24" ht="12.75">
      <c r="F467" s="90"/>
      <c r="U467" s="88"/>
      <c r="V467" s="88"/>
      <c r="X467" s="2"/>
    </row>
    <row r="468" spans="6:24" ht="12.75">
      <c r="F468" s="90"/>
      <c r="U468" s="88"/>
      <c r="V468" s="88"/>
      <c r="X468" s="2"/>
    </row>
    <row r="469" spans="6:24" ht="12.75">
      <c r="F469" s="90"/>
      <c r="U469" s="88"/>
      <c r="V469" s="88"/>
      <c r="X469" s="2"/>
    </row>
    <row r="470" spans="6:24" ht="12.75">
      <c r="F470" s="90"/>
      <c r="U470" s="88"/>
      <c r="V470" s="88"/>
      <c r="X470" s="2"/>
    </row>
    <row r="471" spans="6:24" ht="12.75">
      <c r="F471" s="90"/>
      <c r="U471" s="88"/>
      <c r="V471" s="88"/>
      <c r="X471" s="2"/>
    </row>
    <row r="472" spans="6:24" ht="12.75">
      <c r="F472" s="90"/>
      <c r="U472" s="88"/>
      <c r="V472" s="88"/>
      <c r="X472" s="2"/>
    </row>
    <row r="473" spans="6:24" ht="12.75">
      <c r="F473" s="90"/>
      <c r="U473" s="88"/>
      <c r="V473" s="88"/>
      <c r="X473" s="2"/>
    </row>
    <row r="474" spans="6:24" ht="12.75">
      <c r="F474" s="90"/>
      <c r="U474" s="88"/>
      <c r="V474" s="88"/>
      <c r="X474" s="2"/>
    </row>
    <row r="475" spans="6:24" ht="12.75">
      <c r="F475" s="90"/>
      <c r="U475" s="88"/>
      <c r="V475" s="88"/>
      <c r="X475" s="2"/>
    </row>
    <row r="476" spans="6:24" ht="12.75">
      <c r="F476" s="90"/>
      <c r="U476" s="88"/>
      <c r="V476" s="88"/>
      <c r="X476" s="2"/>
    </row>
    <row r="477" spans="6:24" ht="12.75">
      <c r="F477" s="90"/>
      <c r="U477" s="88"/>
      <c r="V477" s="88"/>
      <c r="X477" s="2"/>
    </row>
    <row r="478" spans="6:24" ht="12.75">
      <c r="F478" s="90"/>
      <c r="U478" s="88"/>
      <c r="V478" s="88"/>
      <c r="X478" s="2"/>
    </row>
    <row r="479" spans="6:24" ht="12.75">
      <c r="F479" s="90"/>
      <c r="U479" s="88"/>
      <c r="V479" s="88"/>
      <c r="X479" s="2"/>
    </row>
    <row r="480" spans="6:24" ht="12.75">
      <c r="F480" s="90"/>
      <c r="U480" s="88"/>
      <c r="V480" s="88"/>
      <c r="X480" s="2"/>
    </row>
    <row r="481" spans="6:24" ht="12.75">
      <c r="F481" s="90"/>
      <c r="U481" s="88"/>
      <c r="V481" s="88"/>
      <c r="X481" s="2"/>
    </row>
    <row r="482" spans="6:24" ht="12.75">
      <c r="F482" s="90"/>
      <c r="U482" s="88"/>
      <c r="V482" s="88"/>
      <c r="X482" s="2"/>
    </row>
    <row r="483" spans="6:24" ht="12.75">
      <c r="F483" s="90"/>
      <c r="U483" s="88"/>
      <c r="V483" s="88"/>
      <c r="X483" s="2"/>
    </row>
    <row r="484" spans="6:24" ht="12.75">
      <c r="F484" s="90"/>
      <c r="U484" s="88"/>
      <c r="V484" s="88"/>
      <c r="X484" s="2"/>
    </row>
    <row r="485" spans="6:24" ht="12.75">
      <c r="F485" s="90"/>
      <c r="U485" s="88"/>
      <c r="V485" s="88"/>
      <c r="X485" s="2"/>
    </row>
    <row r="486" spans="6:24" ht="12.75">
      <c r="F486" s="90"/>
      <c r="U486" s="88"/>
      <c r="V486" s="88"/>
      <c r="X486" s="2"/>
    </row>
    <row r="487" spans="6:24" ht="12.75">
      <c r="F487" s="90"/>
      <c r="U487" s="88"/>
      <c r="V487" s="88"/>
      <c r="X487" s="2"/>
    </row>
    <row r="488" spans="6:24" ht="12.75">
      <c r="F488" s="90"/>
      <c r="U488" s="88"/>
      <c r="V488" s="88"/>
      <c r="X488" s="2"/>
    </row>
    <row r="489" spans="6:24" ht="12.75">
      <c r="F489" s="90"/>
      <c r="U489" s="88"/>
      <c r="V489" s="88"/>
      <c r="X489" s="2"/>
    </row>
    <row r="490" spans="6:24" ht="12.75">
      <c r="F490" s="90"/>
      <c r="U490" s="88"/>
      <c r="V490" s="88"/>
      <c r="X490" s="2"/>
    </row>
    <row r="491" spans="6:24" ht="12.75">
      <c r="F491" s="90"/>
      <c r="U491" s="88"/>
      <c r="V491" s="88"/>
      <c r="X491" s="2"/>
    </row>
    <row r="492" spans="6:24" ht="12.75">
      <c r="F492" s="90"/>
      <c r="U492" s="88"/>
      <c r="V492" s="88"/>
      <c r="X492" s="2"/>
    </row>
    <row r="493" spans="6:24" ht="12.75">
      <c r="F493" s="90"/>
      <c r="U493" s="88"/>
      <c r="V493" s="88"/>
      <c r="X493" s="2"/>
    </row>
    <row r="494" spans="6:24" ht="12.75">
      <c r="F494" s="90"/>
      <c r="U494" s="88"/>
      <c r="V494" s="88"/>
      <c r="X494" s="2"/>
    </row>
    <row r="495" spans="6:24" ht="12.75">
      <c r="F495" s="90"/>
      <c r="U495" s="88"/>
      <c r="V495" s="88"/>
      <c r="X495" s="2"/>
    </row>
    <row r="496" spans="6:24" ht="12.75">
      <c r="F496" s="90"/>
      <c r="U496" s="88"/>
      <c r="V496" s="88"/>
      <c r="X496" s="2"/>
    </row>
    <row r="497" spans="6:24" ht="12.75">
      <c r="F497" s="90"/>
      <c r="U497" s="88"/>
      <c r="V497" s="88"/>
      <c r="X497" s="2"/>
    </row>
    <row r="498" spans="6:24" ht="12.75">
      <c r="F498" s="90"/>
      <c r="U498" s="88"/>
      <c r="V498" s="88"/>
      <c r="X498" s="2"/>
    </row>
    <row r="499" spans="6:24" ht="12.75">
      <c r="F499" s="90"/>
      <c r="U499" s="88"/>
      <c r="V499" s="88"/>
      <c r="X499" s="2"/>
    </row>
    <row r="500" spans="6:24" ht="12.75">
      <c r="F500" s="90"/>
      <c r="U500" s="88"/>
      <c r="V500" s="88"/>
      <c r="X500" s="2"/>
    </row>
    <row r="501" spans="6:24" ht="12.75">
      <c r="F501" s="90"/>
      <c r="U501" s="88"/>
      <c r="V501" s="88"/>
      <c r="X501" s="2"/>
    </row>
    <row r="502" spans="6:24" ht="12.75">
      <c r="F502" s="90"/>
      <c r="U502" s="88"/>
      <c r="V502" s="88"/>
      <c r="X502" s="2"/>
    </row>
    <row r="503" spans="6:24" ht="12.75">
      <c r="F503" s="90"/>
      <c r="U503" s="88"/>
      <c r="V503" s="88"/>
      <c r="X503" s="2"/>
    </row>
    <row r="504" spans="6:24" ht="12.75">
      <c r="F504" s="90"/>
      <c r="U504" s="88"/>
      <c r="V504" s="88"/>
      <c r="X504" s="2"/>
    </row>
    <row r="505" spans="6:24" ht="12.75">
      <c r="F505" s="90"/>
      <c r="U505" s="88"/>
      <c r="V505" s="88"/>
      <c r="X505" s="2"/>
    </row>
    <row r="506" spans="6:24" ht="12.75">
      <c r="F506" s="90"/>
      <c r="U506" s="88"/>
      <c r="V506" s="88"/>
      <c r="X506" s="2"/>
    </row>
    <row r="507" spans="6:24" ht="12.75">
      <c r="F507" s="90"/>
      <c r="U507" s="88"/>
      <c r="V507" s="88"/>
      <c r="X507" s="2"/>
    </row>
    <row r="508" spans="6:24" ht="12.75">
      <c r="F508" s="90"/>
      <c r="U508" s="88"/>
      <c r="V508" s="88"/>
      <c r="X508" s="2"/>
    </row>
    <row r="509" spans="6:24" ht="12.75">
      <c r="F509" s="90"/>
      <c r="U509" s="88"/>
      <c r="V509" s="88"/>
      <c r="X509" s="2"/>
    </row>
    <row r="510" spans="6:24" ht="12.75">
      <c r="F510" s="90"/>
      <c r="U510" s="88"/>
      <c r="V510" s="88"/>
      <c r="X510" s="2"/>
    </row>
    <row r="511" spans="6:24" ht="12.75">
      <c r="F511" s="90"/>
      <c r="U511" s="88"/>
      <c r="V511" s="88"/>
      <c r="X511" s="2"/>
    </row>
    <row r="512" spans="6:24" ht="12.75">
      <c r="F512" s="90"/>
      <c r="U512" s="88"/>
      <c r="V512" s="88"/>
      <c r="X512" s="2"/>
    </row>
    <row r="513" spans="6:24" ht="12.75">
      <c r="F513" s="90"/>
      <c r="U513" s="88"/>
      <c r="V513" s="88"/>
      <c r="X513" s="2"/>
    </row>
    <row r="514" spans="6:24" ht="12.75">
      <c r="F514" s="90"/>
      <c r="U514" s="88"/>
      <c r="V514" s="88"/>
      <c r="X514" s="2"/>
    </row>
    <row r="515" spans="6:24" ht="12.75">
      <c r="F515" s="90"/>
      <c r="U515" s="88"/>
      <c r="V515" s="88"/>
      <c r="X515" s="2"/>
    </row>
    <row r="516" spans="6:24" ht="12.75">
      <c r="F516" s="90"/>
      <c r="U516" s="88"/>
      <c r="V516" s="88"/>
      <c r="X516" s="2"/>
    </row>
    <row r="517" spans="6:24" ht="12.75">
      <c r="F517" s="90"/>
      <c r="U517" s="88"/>
      <c r="V517" s="88"/>
      <c r="X517" s="2"/>
    </row>
    <row r="518" spans="6:24" ht="12.75">
      <c r="F518" s="90"/>
      <c r="U518" s="88"/>
      <c r="V518" s="88"/>
      <c r="X518" s="2"/>
    </row>
    <row r="519" spans="6:24" ht="12.75">
      <c r="F519" s="90"/>
      <c r="U519" s="88"/>
      <c r="V519" s="88"/>
      <c r="X519" s="2"/>
    </row>
    <row r="520" spans="6:24" ht="12.75">
      <c r="F520" s="90"/>
      <c r="U520" s="88"/>
      <c r="V520" s="88"/>
      <c r="X520" s="2"/>
    </row>
    <row r="521" spans="6:24" ht="12.75">
      <c r="F521" s="90"/>
      <c r="U521" s="88"/>
      <c r="V521" s="88"/>
      <c r="X521" s="2"/>
    </row>
    <row r="522" spans="6:24" ht="12.75">
      <c r="F522" s="90"/>
      <c r="U522" s="88"/>
      <c r="V522" s="88"/>
      <c r="X522" s="2"/>
    </row>
    <row r="523" spans="6:24" ht="12.75">
      <c r="F523" s="90"/>
      <c r="U523" s="88"/>
      <c r="V523" s="88"/>
      <c r="X523" s="2"/>
    </row>
    <row r="524" spans="6:24" ht="12.75">
      <c r="F524" s="90"/>
      <c r="U524" s="88"/>
      <c r="V524" s="88"/>
      <c r="X524" s="2"/>
    </row>
    <row r="525" spans="6:24" ht="12.75">
      <c r="F525" s="90"/>
      <c r="U525" s="88"/>
      <c r="V525" s="88"/>
      <c r="X525" s="2"/>
    </row>
    <row r="526" spans="6:24" ht="12.75">
      <c r="F526" s="90"/>
      <c r="U526" s="88"/>
      <c r="V526" s="88"/>
      <c r="X526" s="2"/>
    </row>
    <row r="527" spans="6:24" ht="12.75">
      <c r="F527" s="90"/>
      <c r="U527" s="88"/>
      <c r="V527" s="88"/>
      <c r="X527" s="2"/>
    </row>
    <row r="528" spans="6:24" ht="12.75">
      <c r="F528" s="90"/>
      <c r="U528" s="88"/>
      <c r="V528" s="88"/>
      <c r="X528" s="2"/>
    </row>
    <row r="529" spans="6:24" ht="12.75">
      <c r="F529" s="90"/>
      <c r="U529" s="88"/>
      <c r="V529" s="88"/>
      <c r="X529" s="2"/>
    </row>
    <row r="530" spans="6:24" ht="12.75">
      <c r="F530" s="90"/>
      <c r="U530" s="88"/>
      <c r="V530" s="88"/>
      <c r="X530" s="2"/>
    </row>
    <row r="531" spans="6:24" ht="12.75">
      <c r="F531" s="90"/>
      <c r="U531" s="88"/>
      <c r="V531" s="88"/>
      <c r="X531" s="2"/>
    </row>
    <row r="532" spans="6:24" ht="12.75">
      <c r="F532" s="90"/>
      <c r="U532" s="88"/>
      <c r="V532" s="88"/>
      <c r="X532" s="2"/>
    </row>
    <row r="533" spans="6:24" ht="12.75">
      <c r="F533" s="90"/>
      <c r="U533" s="88"/>
      <c r="V533" s="88"/>
      <c r="X533" s="2"/>
    </row>
    <row r="534" spans="6:24" ht="12.75">
      <c r="F534" s="90"/>
      <c r="U534" s="88"/>
      <c r="V534" s="88"/>
      <c r="X534" s="2"/>
    </row>
    <row r="535" spans="6:24" ht="12.75">
      <c r="F535" s="90"/>
      <c r="U535" s="88"/>
      <c r="V535" s="88"/>
      <c r="X535" s="2"/>
    </row>
    <row r="536" spans="6:24" ht="12.75">
      <c r="F536" s="90"/>
      <c r="U536" s="88"/>
      <c r="V536" s="88"/>
      <c r="X536" s="2"/>
    </row>
    <row r="537" spans="6:24" ht="12.75">
      <c r="F537" s="90"/>
      <c r="U537" s="88"/>
      <c r="V537" s="88"/>
      <c r="X537" s="2"/>
    </row>
    <row r="538" spans="6:24" ht="12.75">
      <c r="F538" s="90"/>
      <c r="U538" s="88"/>
      <c r="V538" s="88"/>
      <c r="X538" s="2"/>
    </row>
    <row r="539" spans="6:24" ht="12.75">
      <c r="F539" s="90"/>
      <c r="U539" s="88"/>
      <c r="V539" s="88"/>
      <c r="X539" s="2"/>
    </row>
    <row r="540" spans="6:24" ht="12.75">
      <c r="F540" s="90"/>
      <c r="U540" s="88"/>
      <c r="V540" s="88"/>
      <c r="X540" s="2"/>
    </row>
    <row r="541" spans="6:24" ht="12.75">
      <c r="F541" s="90"/>
      <c r="U541" s="88"/>
      <c r="V541" s="88"/>
      <c r="X541" s="2"/>
    </row>
    <row r="542" spans="6:24" ht="12.75">
      <c r="F542" s="90"/>
      <c r="U542" s="88"/>
      <c r="V542" s="88"/>
      <c r="X542" s="2"/>
    </row>
    <row r="543" spans="6:24" ht="12.75">
      <c r="F543" s="90"/>
      <c r="U543" s="88"/>
      <c r="V543" s="88"/>
      <c r="X543" s="2"/>
    </row>
    <row r="544" spans="6:24" ht="12.75">
      <c r="F544" s="90"/>
      <c r="U544" s="88"/>
      <c r="V544" s="88"/>
      <c r="X544" s="2"/>
    </row>
    <row r="545" spans="6:24" ht="12.75">
      <c r="F545" s="90"/>
      <c r="U545" s="88"/>
      <c r="V545" s="88"/>
      <c r="X545" s="2"/>
    </row>
    <row r="546" spans="6:24" ht="12.75">
      <c r="F546" s="90"/>
      <c r="U546" s="88"/>
      <c r="V546" s="88"/>
      <c r="X546" s="2"/>
    </row>
    <row r="547" spans="6:24" ht="12.75">
      <c r="F547" s="90"/>
      <c r="U547" s="88"/>
      <c r="V547" s="88"/>
      <c r="X547" s="2"/>
    </row>
    <row r="548" spans="6:24" ht="12.75">
      <c r="F548" s="90"/>
      <c r="U548" s="88"/>
      <c r="V548" s="88"/>
      <c r="X548" s="2"/>
    </row>
    <row r="549" spans="6:24" ht="12.75">
      <c r="F549" s="90"/>
      <c r="U549" s="88"/>
      <c r="V549" s="88"/>
      <c r="X549" s="2"/>
    </row>
    <row r="550" spans="6:24" ht="12.75">
      <c r="F550" s="90"/>
      <c r="U550" s="88"/>
      <c r="V550" s="88"/>
      <c r="X550" s="2"/>
    </row>
    <row r="551" spans="6:24" ht="12.75">
      <c r="F551" s="90"/>
      <c r="U551" s="88"/>
      <c r="V551" s="88"/>
      <c r="X551" s="2"/>
    </row>
    <row r="552" spans="6:24" ht="12.75">
      <c r="F552" s="90"/>
      <c r="U552" s="88"/>
      <c r="V552" s="88"/>
      <c r="X552" s="2"/>
    </row>
    <row r="553" spans="6:24" ht="12.75">
      <c r="F553" s="90"/>
      <c r="U553" s="88"/>
      <c r="V553" s="88"/>
      <c r="X553" s="2"/>
    </row>
    <row r="554" spans="6:24" ht="12.75">
      <c r="F554" s="90"/>
      <c r="U554" s="88"/>
      <c r="V554" s="88"/>
      <c r="X554" s="2"/>
    </row>
    <row r="555" spans="6:24" ht="12.75">
      <c r="F555" s="90"/>
      <c r="U555" s="88"/>
      <c r="V555" s="88"/>
      <c r="X555" s="2"/>
    </row>
    <row r="556" spans="6:24" ht="12.75">
      <c r="F556" s="90"/>
      <c r="U556" s="88"/>
      <c r="V556" s="88"/>
      <c r="X556" s="2"/>
    </row>
    <row r="557" spans="6:24" ht="12.75">
      <c r="F557" s="90"/>
      <c r="U557" s="88"/>
      <c r="V557" s="88"/>
      <c r="X557" s="2"/>
    </row>
    <row r="558" spans="6:24" ht="12.75">
      <c r="F558" s="90"/>
      <c r="U558" s="88"/>
      <c r="V558" s="88"/>
      <c r="X558" s="2"/>
    </row>
    <row r="559" spans="6:24" ht="12.75">
      <c r="F559" s="90"/>
      <c r="U559" s="88"/>
      <c r="V559" s="88"/>
      <c r="X559" s="2"/>
    </row>
    <row r="560" spans="6:24" ht="12.75">
      <c r="F560" s="90"/>
      <c r="U560" s="88"/>
      <c r="V560" s="88"/>
      <c r="X560" s="2"/>
    </row>
    <row r="561" spans="6:24" ht="12.75">
      <c r="F561" s="90"/>
      <c r="U561" s="88"/>
      <c r="V561" s="88"/>
      <c r="X561" s="2"/>
    </row>
    <row r="562" spans="6:24" ht="12.75">
      <c r="F562" s="90"/>
      <c r="U562" s="88"/>
      <c r="V562" s="88"/>
      <c r="X562" s="2"/>
    </row>
    <row r="563" spans="6:24" ht="12.75">
      <c r="F563" s="90"/>
      <c r="U563" s="88"/>
      <c r="V563" s="88"/>
      <c r="X563" s="2"/>
    </row>
    <row r="564" spans="6:24" ht="12.75">
      <c r="F564" s="90"/>
      <c r="U564" s="88"/>
      <c r="V564" s="88"/>
      <c r="X564" s="2"/>
    </row>
    <row r="565" spans="6:24" ht="12.75">
      <c r="F565" s="90"/>
      <c r="U565" s="88"/>
      <c r="V565" s="88"/>
      <c r="X565" s="2"/>
    </row>
    <row r="566" spans="6:24" ht="12.75">
      <c r="F566" s="90"/>
      <c r="U566" s="88"/>
      <c r="V566" s="88"/>
      <c r="X566" s="2"/>
    </row>
    <row r="567" spans="6:24" ht="12.75">
      <c r="F567" s="90"/>
      <c r="U567" s="88"/>
      <c r="V567" s="88"/>
      <c r="X567" s="2"/>
    </row>
    <row r="568" spans="6:24" ht="12.75">
      <c r="F568" s="90"/>
      <c r="U568" s="88"/>
      <c r="V568" s="88"/>
      <c r="X568" s="2"/>
    </row>
    <row r="569" spans="6:24" ht="12.75">
      <c r="F569" s="90"/>
      <c r="U569" s="88"/>
      <c r="V569" s="88"/>
      <c r="X569" s="2"/>
    </row>
    <row r="570" spans="6:24" ht="12.75">
      <c r="F570" s="90"/>
      <c r="U570" s="88"/>
      <c r="V570" s="88"/>
      <c r="X570" s="2"/>
    </row>
    <row r="571" spans="6:24" ht="12.75">
      <c r="F571" s="90"/>
      <c r="U571" s="88"/>
      <c r="V571" s="88"/>
      <c r="X571" s="2"/>
    </row>
    <row r="572" spans="6:24" ht="12.75">
      <c r="F572" s="90"/>
      <c r="U572" s="88"/>
      <c r="V572" s="88"/>
      <c r="X572" s="2"/>
    </row>
    <row r="573" spans="6:24" ht="12.75">
      <c r="F573" s="90"/>
      <c r="U573" s="88"/>
      <c r="V573" s="88"/>
      <c r="X573" s="2"/>
    </row>
    <row r="574" spans="6:24" ht="12.75">
      <c r="F574" s="90"/>
      <c r="U574" s="88"/>
      <c r="V574" s="88"/>
      <c r="X574" s="2"/>
    </row>
    <row r="575" spans="6:24" ht="12.75">
      <c r="F575" s="90"/>
      <c r="U575" s="88"/>
      <c r="V575" s="88"/>
      <c r="X575" s="2"/>
    </row>
    <row r="576" spans="6:24" ht="12.75">
      <c r="F576" s="90"/>
      <c r="U576" s="88"/>
      <c r="V576" s="88"/>
      <c r="X576" s="2"/>
    </row>
    <row r="577" spans="6:24" ht="12.75">
      <c r="F577" s="90"/>
      <c r="U577" s="88"/>
      <c r="V577" s="88"/>
      <c r="X577" s="2"/>
    </row>
    <row r="578" spans="6:24" ht="12.75">
      <c r="F578" s="90"/>
      <c r="U578" s="88"/>
      <c r="V578" s="88"/>
      <c r="X578" s="2"/>
    </row>
    <row r="579" spans="6:24" ht="12.75">
      <c r="F579" s="90"/>
      <c r="U579" s="88"/>
      <c r="V579" s="88"/>
      <c r="X579" s="2"/>
    </row>
    <row r="580" spans="6:24" ht="12.75">
      <c r="F580" s="90"/>
      <c r="U580" s="88"/>
      <c r="V580" s="88"/>
      <c r="X580" s="2"/>
    </row>
    <row r="581" spans="6:24" ht="12.75">
      <c r="F581" s="90"/>
      <c r="U581" s="88"/>
      <c r="V581" s="88"/>
      <c r="X581" s="2"/>
    </row>
    <row r="582" spans="6:24" ht="12.75">
      <c r="F582" s="90"/>
      <c r="U582" s="88"/>
      <c r="V582" s="88"/>
      <c r="X582" s="2"/>
    </row>
    <row r="583" spans="6:24" ht="12.75">
      <c r="F583" s="90"/>
      <c r="U583" s="88"/>
      <c r="V583" s="88"/>
      <c r="X583" s="2"/>
    </row>
    <row r="584" spans="6:24" ht="12.75">
      <c r="F584" s="90"/>
      <c r="U584" s="88"/>
      <c r="V584" s="88"/>
      <c r="X584" s="2"/>
    </row>
    <row r="585" spans="6:24" ht="12.75">
      <c r="F585" s="90"/>
      <c r="U585" s="88"/>
      <c r="V585" s="88"/>
      <c r="X585" s="2"/>
    </row>
    <row r="586" spans="6:24" ht="12.75">
      <c r="F586" s="90"/>
      <c r="U586" s="88"/>
      <c r="V586" s="88"/>
      <c r="X586" s="2"/>
    </row>
    <row r="587" spans="6:24" ht="12.75">
      <c r="F587" s="90"/>
      <c r="U587" s="88"/>
      <c r="V587" s="88"/>
      <c r="X587" s="2"/>
    </row>
    <row r="588" spans="6:24" ht="12.75">
      <c r="F588" s="90"/>
      <c r="U588" s="88"/>
      <c r="V588" s="88"/>
      <c r="X588" s="2"/>
    </row>
    <row r="589" spans="6:24" ht="12.75">
      <c r="F589" s="90"/>
      <c r="U589" s="88"/>
      <c r="V589" s="88"/>
      <c r="X589" s="2"/>
    </row>
    <row r="590" spans="6:24" ht="12.75">
      <c r="F590" s="90"/>
      <c r="U590" s="88"/>
      <c r="V590" s="88"/>
      <c r="X590" s="2"/>
    </row>
    <row r="591" spans="6:24" ht="12.75">
      <c r="F591" s="90"/>
      <c r="U591" s="88"/>
      <c r="V591" s="88"/>
      <c r="X591" s="2"/>
    </row>
    <row r="592" spans="6:24" ht="12.75">
      <c r="F592" s="90"/>
      <c r="U592" s="88"/>
      <c r="V592" s="88"/>
      <c r="X592" s="2"/>
    </row>
    <row r="593" spans="6:24" ht="12.75">
      <c r="F593" s="90"/>
      <c r="U593" s="88"/>
      <c r="V593" s="88"/>
      <c r="X593" s="2"/>
    </row>
    <row r="594" spans="6:24" ht="12.75">
      <c r="F594" s="90"/>
      <c r="U594" s="88"/>
      <c r="V594" s="88"/>
      <c r="X594" s="2"/>
    </row>
    <row r="595" spans="6:24" ht="12.75">
      <c r="F595" s="90"/>
      <c r="U595" s="88"/>
      <c r="V595" s="88"/>
      <c r="X595" s="2"/>
    </row>
    <row r="596" spans="6:24" ht="12.75">
      <c r="F596" s="90"/>
      <c r="U596" s="88"/>
      <c r="V596" s="88"/>
      <c r="X596" s="2"/>
    </row>
    <row r="597" spans="6:24" ht="12.75">
      <c r="F597" s="90"/>
      <c r="U597" s="88"/>
      <c r="V597" s="88"/>
      <c r="X597" s="2"/>
    </row>
    <row r="598" spans="6:24" ht="12.75">
      <c r="F598" s="90"/>
      <c r="U598" s="88"/>
      <c r="V598" s="88"/>
      <c r="X598" s="2"/>
    </row>
    <row r="599" spans="6:24" ht="12.75">
      <c r="F599" s="90"/>
      <c r="U599" s="88"/>
      <c r="V599" s="88"/>
      <c r="X599" s="2"/>
    </row>
    <row r="600" spans="6:24" ht="12.75">
      <c r="F600" s="90"/>
      <c r="U600" s="88"/>
      <c r="V600" s="88"/>
      <c r="X600" s="2"/>
    </row>
    <row r="601" spans="6:24" ht="12.75">
      <c r="F601" s="90"/>
      <c r="U601" s="88"/>
      <c r="V601" s="88"/>
      <c r="X601" s="2"/>
    </row>
    <row r="602" spans="6:24" ht="12.75">
      <c r="F602" s="90"/>
      <c r="U602" s="88"/>
      <c r="V602" s="88"/>
      <c r="X602" s="2"/>
    </row>
    <row r="603" spans="6:24" ht="12.75">
      <c r="F603" s="90"/>
      <c r="U603" s="88"/>
      <c r="V603" s="88"/>
      <c r="X603" s="2"/>
    </row>
    <row r="604" spans="6:24" ht="12.75">
      <c r="F604" s="90"/>
      <c r="U604" s="88"/>
      <c r="V604" s="88"/>
      <c r="X604" s="2"/>
    </row>
    <row r="605" spans="6:24" ht="12.75">
      <c r="F605" s="90"/>
      <c r="U605" s="88"/>
      <c r="V605" s="88"/>
      <c r="X605" s="2"/>
    </row>
    <row r="606" spans="6:24" ht="12.75">
      <c r="F606" s="90"/>
      <c r="U606" s="88"/>
      <c r="V606" s="88"/>
      <c r="X606" s="2"/>
    </row>
    <row r="607" spans="6:24" ht="12.75">
      <c r="F607" s="90"/>
      <c r="U607" s="88"/>
      <c r="V607" s="88"/>
      <c r="X607" s="2"/>
    </row>
    <row r="608" spans="6:24" ht="12.75">
      <c r="F608" s="90"/>
      <c r="U608" s="88"/>
      <c r="V608" s="88"/>
      <c r="X608" s="2"/>
    </row>
    <row r="609" spans="6:24" ht="12.75">
      <c r="F609" s="90"/>
      <c r="U609" s="88"/>
      <c r="V609" s="88"/>
      <c r="X609" s="2"/>
    </row>
    <row r="610" spans="6:24" ht="12.75">
      <c r="F610" s="90"/>
      <c r="U610" s="88"/>
      <c r="V610" s="88"/>
      <c r="X610" s="2"/>
    </row>
    <row r="611" spans="6:24" ht="12.75">
      <c r="F611" s="90"/>
      <c r="U611" s="88"/>
      <c r="V611" s="88"/>
      <c r="X611" s="2"/>
    </row>
    <row r="612" spans="6:24" ht="12.75">
      <c r="F612" s="90"/>
      <c r="U612" s="88"/>
      <c r="V612" s="88"/>
      <c r="X612" s="2"/>
    </row>
    <row r="613" spans="6:24" ht="12.75">
      <c r="F613" s="90"/>
      <c r="U613" s="88"/>
      <c r="V613" s="88"/>
      <c r="X613" s="2"/>
    </row>
    <row r="614" spans="6:24" ht="12.75">
      <c r="F614" s="90"/>
      <c r="U614" s="88"/>
      <c r="V614" s="88"/>
      <c r="X614" s="2"/>
    </row>
    <row r="615" spans="6:24" ht="12.75">
      <c r="F615" s="90"/>
      <c r="U615" s="88"/>
      <c r="V615" s="88"/>
      <c r="X615" s="2"/>
    </row>
    <row r="616" spans="6:24" ht="12.75">
      <c r="F616" s="90"/>
      <c r="U616" s="88"/>
      <c r="V616" s="88"/>
      <c r="X616" s="2"/>
    </row>
    <row r="617" spans="6:24" ht="12.75">
      <c r="F617" s="90"/>
      <c r="U617" s="88"/>
      <c r="V617" s="88"/>
      <c r="X617" s="2"/>
    </row>
    <row r="618" spans="6:24" ht="12.75">
      <c r="F618" s="90"/>
      <c r="U618" s="88"/>
      <c r="V618" s="88"/>
      <c r="X618" s="2"/>
    </row>
    <row r="619" spans="6:24" ht="12.75">
      <c r="F619" s="90"/>
      <c r="U619" s="88"/>
      <c r="V619" s="88"/>
      <c r="X619" s="2"/>
    </row>
    <row r="620" spans="6:24" ht="12.75">
      <c r="F620" s="90"/>
      <c r="U620" s="88"/>
      <c r="V620" s="88"/>
      <c r="X620" s="2"/>
    </row>
    <row r="621" spans="6:24" ht="12.75">
      <c r="F621" s="90"/>
      <c r="U621" s="88"/>
      <c r="V621" s="88"/>
      <c r="X621" s="2"/>
    </row>
    <row r="622" spans="6:24" ht="12.75">
      <c r="F622" s="90"/>
      <c r="U622" s="88"/>
      <c r="V622" s="88"/>
      <c r="X622" s="2"/>
    </row>
    <row r="623" spans="6:24" ht="12.75">
      <c r="F623" s="90"/>
      <c r="U623" s="88"/>
      <c r="V623" s="88"/>
      <c r="X623" s="2"/>
    </row>
    <row r="624" spans="6:24" ht="12.75">
      <c r="F624" s="90"/>
      <c r="U624" s="88"/>
      <c r="V624" s="88"/>
      <c r="X624" s="2"/>
    </row>
    <row r="625" spans="6:24" ht="12.75">
      <c r="F625" s="90"/>
      <c r="U625" s="88"/>
      <c r="V625" s="88"/>
      <c r="X625" s="2"/>
    </row>
    <row r="626" spans="6:24" ht="12.75">
      <c r="F626" s="90"/>
      <c r="U626" s="88"/>
      <c r="V626" s="88"/>
      <c r="X626" s="2"/>
    </row>
    <row r="627" spans="6:24" ht="12.75">
      <c r="F627" s="90"/>
      <c r="U627" s="88"/>
      <c r="V627" s="88"/>
      <c r="X627" s="2"/>
    </row>
    <row r="628" spans="6:24" ht="12.75">
      <c r="F628" s="90"/>
      <c r="U628" s="88"/>
      <c r="V628" s="88"/>
      <c r="X628" s="2"/>
    </row>
    <row r="629" spans="6:24" ht="12.75">
      <c r="F629" s="90"/>
      <c r="U629" s="88"/>
      <c r="V629" s="88"/>
      <c r="X629" s="2"/>
    </row>
    <row r="630" spans="6:24" ht="12.75">
      <c r="F630" s="90"/>
      <c r="U630" s="88"/>
      <c r="V630" s="88"/>
      <c r="X630" s="2"/>
    </row>
    <row r="631" spans="6:24" ht="12.75">
      <c r="F631" s="90"/>
      <c r="U631" s="88"/>
      <c r="V631" s="88"/>
      <c r="X631" s="2"/>
    </row>
    <row r="632" spans="6:24" ht="12.75">
      <c r="F632" s="90"/>
      <c r="U632" s="88"/>
      <c r="V632" s="88"/>
      <c r="X632" s="2"/>
    </row>
    <row r="633" spans="6:24" ht="12.75">
      <c r="F633" s="90"/>
      <c r="U633" s="88"/>
      <c r="V633" s="88"/>
      <c r="X633" s="2"/>
    </row>
    <row r="634" spans="6:24" ht="12.75">
      <c r="F634" s="90"/>
      <c r="U634" s="88"/>
      <c r="V634" s="88"/>
      <c r="X634" s="2"/>
    </row>
    <row r="635" spans="6:24" ht="12.75">
      <c r="F635" s="90"/>
      <c r="U635" s="88"/>
      <c r="V635" s="88"/>
      <c r="X635" s="2"/>
    </row>
    <row r="636" spans="6:24" ht="12.75">
      <c r="F636" s="90"/>
      <c r="U636" s="88"/>
      <c r="V636" s="88"/>
      <c r="X636" s="2"/>
    </row>
    <row r="637" spans="6:24" ht="12.75">
      <c r="F637" s="90"/>
      <c r="U637" s="88"/>
      <c r="V637" s="88"/>
      <c r="X637" s="2"/>
    </row>
    <row r="638" spans="6:24" ht="12.75">
      <c r="F638" s="90"/>
      <c r="U638" s="88"/>
      <c r="V638" s="88"/>
      <c r="X638" s="2"/>
    </row>
    <row r="639" spans="6:24" ht="12.75">
      <c r="F639" s="90"/>
      <c r="U639" s="88"/>
      <c r="V639" s="88"/>
      <c r="X639" s="2"/>
    </row>
    <row r="640" spans="6:24" ht="12.75">
      <c r="F640" s="90"/>
      <c r="U640" s="88"/>
      <c r="V640" s="88"/>
      <c r="X640" s="2"/>
    </row>
    <row r="641" spans="6:24" ht="12.75">
      <c r="F641" s="90"/>
      <c r="U641" s="88"/>
      <c r="V641" s="88"/>
      <c r="X641" s="2"/>
    </row>
    <row r="642" spans="6:24" ht="12.75">
      <c r="F642" s="90"/>
      <c r="U642" s="88"/>
      <c r="V642" s="88"/>
      <c r="X642" s="2"/>
    </row>
    <row r="643" spans="6:24" ht="12.75">
      <c r="F643" s="90"/>
      <c r="U643" s="88"/>
      <c r="V643" s="88"/>
      <c r="X643" s="2"/>
    </row>
    <row r="644" spans="6:24" ht="12.75">
      <c r="F644" s="90"/>
      <c r="U644" s="88"/>
      <c r="V644" s="88"/>
      <c r="X644" s="2"/>
    </row>
    <row r="645" spans="6:24" ht="12.75">
      <c r="F645" s="90"/>
      <c r="U645" s="88"/>
      <c r="V645" s="88"/>
      <c r="X645" s="2"/>
    </row>
    <row r="646" spans="6:24" ht="12.75">
      <c r="F646" s="90"/>
      <c r="U646" s="88"/>
      <c r="V646" s="88"/>
      <c r="X646" s="2"/>
    </row>
    <row r="647" spans="6:24" ht="12.75">
      <c r="F647" s="90"/>
      <c r="U647" s="88"/>
      <c r="V647" s="88"/>
      <c r="X647" s="2"/>
    </row>
    <row r="648" spans="6:24" ht="12.75">
      <c r="F648" s="90"/>
      <c r="U648" s="88"/>
      <c r="V648" s="88"/>
      <c r="X648" s="2"/>
    </row>
    <row r="649" spans="6:24" ht="12.75">
      <c r="F649" s="90"/>
      <c r="U649" s="88"/>
      <c r="V649" s="88"/>
      <c r="X649" s="2"/>
    </row>
    <row r="650" spans="6:24" ht="12.75">
      <c r="F650" s="90"/>
      <c r="U650" s="88"/>
      <c r="V650" s="88"/>
      <c r="X650" s="2"/>
    </row>
    <row r="651" spans="6:24" ht="12.75">
      <c r="F651" s="90"/>
      <c r="U651" s="88"/>
      <c r="V651" s="88"/>
      <c r="X651" s="2"/>
    </row>
    <row r="652" spans="6:24" ht="12.75">
      <c r="F652" s="90"/>
      <c r="U652" s="88"/>
      <c r="V652" s="88"/>
      <c r="X652" s="2"/>
    </row>
    <row r="653" spans="6:24" ht="12.75">
      <c r="F653" s="90"/>
      <c r="U653" s="88"/>
      <c r="V653" s="88"/>
      <c r="X653" s="2"/>
    </row>
    <row r="654" spans="6:24" ht="12.75">
      <c r="F654" s="90"/>
      <c r="U654" s="88"/>
      <c r="V654" s="88"/>
      <c r="X654" s="2"/>
    </row>
    <row r="655" spans="6:24" ht="12.75">
      <c r="F655" s="90"/>
      <c r="U655" s="88"/>
      <c r="V655" s="88"/>
      <c r="X655" s="2"/>
    </row>
    <row r="656" spans="6:24" ht="12.75">
      <c r="F656" s="90"/>
      <c r="U656" s="88"/>
      <c r="V656" s="88"/>
      <c r="X656" s="2"/>
    </row>
    <row r="657" spans="6:24" ht="12.75">
      <c r="F657" s="90"/>
      <c r="U657" s="88"/>
      <c r="V657" s="88"/>
      <c r="X657" s="2"/>
    </row>
    <row r="658" spans="6:24" ht="12.75">
      <c r="F658" s="90"/>
      <c r="U658" s="88"/>
      <c r="V658" s="88"/>
      <c r="X658" s="2"/>
    </row>
    <row r="659" spans="6:24" ht="12.75">
      <c r="F659" s="90"/>
      <c r="U659" s="88"/>
      <c r="V659" s="88"/>
      <c r="X659" s="2"/>
    </row>
    <row r="660" spans="6:24" ht="12.75">
      <c r="F660" s="90"/>
      <c r="U660" s="88"/>
      <c r="V660" s="88"/>
      <c r="X660" s="2"/>
    </row>
    <row r="661" spans="6:24" ht="12.75">
      <c r="F661" s="90"/>
      <c r="U661" s="88"/>
      <c r="V661" s="88"/>
      <c r="X661" s="2"/>
    </row>
    <row r="662" spans="6:24" ht="12.75">
      <c r="F662" s="90"/>
      <c r="U662" s="88"/>
      <c r="V662" s="88"/>
      <c r="X662" s="2"/>
    </row>
    <row r="663" spans="6:24" ht="12.75">
      <c r="F663" s="90"/>
      <c r="U663" s="88"/>
      <c r="V663" s="88"/>
      <c r="X663" s="2"/>
    </row>
    <row r="664" spans="6:24" ht="12.75">
      <c r="F664" s="90"/>
      <c r="U664" s="88"/>
      <c r="V664" s="88"/>
      <c r="X664" s="2"/>
    </row>
    <row r="665" spans="6:24" ht="12.75">
      <c r="F665" s="90"/>
      <c r="U665" s="88"/>
      <c r="V665" s="88"/>
      <c r="X665" s="2"/>
    </row>
    <row r="666" spans="6:24" ht="12.75">
      <c r="F666" s="90"/>
      <c r="U666" s="88"/>
      <c r="V666" s="88"/>
      <c r="X666" s="2"/>
    </row>
    <row r="667" spans="6:24" ht="12.75">
      <c r="F667" s="90"/>
      <c r="U667" s="88"/>
      <c r="V667" s="88"/>
      <c r="X667" s="2"/>
    </row>
    <row r="668" spans="6:24" ht="12.75">
      <c r="F668" s="90"/>
      <c r="U668" s="88"/>
      <c r="V668" s="88"/>
      <c r="X668" s="2"/>
    </row>
    <row r="669" spans="6:24" ht="12.75">
      <c r="F669" s="90"/>
      <c r="U669" s="88"/>
      <c r="V669" s="88"/>
      <c r="X669" s="2"/>
    </row>
    <row r="670" spans="6:24" ht="12.75">
      <c r="F670" s="90"/>
      <c r="U670" s="88"/>
      <c r="V670" s="88"/>
      <c r="X670" s="2"/>
    </row>
    <row r="671" spans="6:24" ht="12.75">
      <c r="F671" s="90"/>
      <c r="U671" s="88"/>
      <c r="V671" s="88"/>
      <c r="X671" s="2"/>
    </row>
    <row r="672" spans="6:24" ht="12.75">
      <c r="F672" s="90"/>
      <c r="U672" s="88"/>
      <c r="V672" s="88"/>
      <c r="X672" s="2"/>
    </row>
    <row r="673" spans="6:24" ht="12.75">
      <c r="F673" s="90"/>
      <c r="U673" s="88"/>
      <c r="V673" s="88"/>
      <c r="X673" s="2"/>
    </row>
    <row r="674" spans="6:24" ht="12.75">
      <c r="F674" s="90"/>
      <c r="U674" s="88"/>
      <c r="V674" s="88"/>
      <c r="X674" s="2"/>
    </row>
    <row r="675" spans="6:24" ht="12.75">
      <c r="F675" s="90"/>
      <c r="U675" s="88"/>
      <c r="V675" s="88"/>
      <c r="X675" s="2"/>
    </row>
    <row r="676" spans="6:24" ht="12.75">
      <c r="F676" s="90"/>
      <c r="U676" s="88"/>
      <c r="V676" s="88"/>
      <c r="X676" s="2"/>
    </row>
    <row r="677" spans="6:24" ht="12.75">
      <c r="F677" s="90"/>
      <c r="U677" s="88"/>
      <c r="V677" s="88"/>
      <c r="X677" s="2"/>
    </row>
    <row r="678" spans="6:24" ht="12.75">
      <c r="F678" s="90"/>
      <c r="U678" s="88"/>
      <c r="V678" s="88"/>
      <c r="X678" s="2"/>
    </row>
    <row r="679" spans="6:24" ht="12.75">
      <c r="F679" s="90"/>
      <c r="U679" s="88"/>
      <c r="V679" s="88"/>
      <c r="X679" s="2"/>
    </row>
    <row r="680" spans="6:24" ht="12.75">
      <c r="F680" s="90"/>
      <c r="U680" s="88"/>
      <c r="V680" s="88"/>
      <c r="X680" s="2"/>
    </row>
    <row r="681" spans="6:24" ht="12.75">
      <c r="F681" s="90"/>
      <c r="U681" s="88"/>
      <c r="V681" s="88"/>
      <c r="X681" s="2"/>
    </row>
    <row r="682" spans="6:24" ht="12.75">
      <c r="F682" s="90"/>
      <c r="U682" s="88"/>
      <c r="V682" s="88"/>
      <c r="X682" s="2"/>
    </row>
    <row r="683" spans="6:24" ht="12.75">
      <c r="F683" s="90"/>
      <c r="U683" s="88"/>
      <c r="V683" s="88"/>
      <c r="X683" s="2"/>
    </row>
    <row r="684" spans="6:24" ht="12.75">
      <c r="F684" s="90"/>
      <c r="U684" s="88"/>
      <c r="V684" s="88"/>
      <c r="X684" s="2"/>
    </row>
    <row r="685" spans="6:24" ht="12.75">
      <c r="F685" s="90"/>
      <c r="U685" s="88"/>
      <c r="V685" s="88"/>
      <c r="X685" s="2"/>
    </row>
    <row r="686" spans="6:24" ht="12.75">
      <c r="F686" s="90"/>
      <c r="U686" s="88"/>
      <c r="V686" s="88"/>
      <c r="X686" s="2"/>
    </row>
    <row r="687" spans="6:24" ht="12.75">
      <c r="F687" s="90"/>
      <c r="U687" s="88"/>
      <c r="V687" s="88"/>
      <c r="X687" s="2"/>
    </row>
    <row r="688" spans="6:24" ht="12.75">
      <c r="F688" s="90"/>
      <c r="U688" s="88"/>
      <c r="V688" s="88"/>
      <c r="X688" s="2"/>
    </row>
    <row r="689" spans="6:24" ht="12.75">
      <c r="F689" s="90"/>
      <c r="U689" s="88"/>
      <c r="V689" s="88"/>
      <c r="X689" s="2"/>
    </row>
    <row r="690" spans="6:24" ht="12.75">
      <c r="F690" s="90"/>
      <c r="U690" s="88"/>
      <c r="V690" s="88"/>
      <c r="X690" s="2"/>
    </row>
    <row r="691" spans="6:24" ht="12.75">
      <c r="F691" s="90"/>
      <c r="U691" s="88"/>
      <c r="V691" s="88"/>
      <c r="X691" s="2"/>
    </row>
    <row r="692" spans="6:24" ht="12.75">
      <c r="F692" s="90"/>
      <c r="U692" s="88"/>
      <c r="V692" s="88"/>
      <c r="X692" s="2"/>
    </row>
    <row r="693" spans="6:24" ht="12.75">
      <c r="F693" s="90"/>
      <c r="U693" s="88"/>
      <c r="V693" s="88"/>
      <c r="X693" s="2"/>
    </row>
    <row r="694" spans="6:24" ht="12.75">
      <c r="F694" s="90"/>
      <c r="U694" s="88"/>
      <c r="V694" s="88"/>
      <c r="X694" s="2"/>
    </row>
    <row r="695" spans="6:24" ht="12.75">
      <c r="F695" s="90"/>
      <c r="U695" s="88"/>
      <c r="V695" s="88"/>
      <c r="X695" s="2"/>
    </row>
    <row r="696" spans="6:24" ht="12.75">
      <c r="F696" s="90"/>
      <c r="U696" s="88"/>
      <c r="V696" s="88"/>
      <c r="X696" s="2"/>
    </row>
    <row r="697" spans="6:24" ht="12.75">
      <c r="F697" s="90"/>
      <c r="U697" s="88"/>
      <c r="V697" s="88"/>
      <c r="X697" s="2"/>
    </row>
    <row r="698" spans="6:24" ht="12.75">
      <c r="F698" s="90"/>
      <c r="U698" s="88"/>
      <c r="V698" s="88"/>
      <c r="X698" s="2"/>
    </row>
    <row r="699" spans="6:24" ht="12.75">
      <c r="F699" s="90"/>
      <c r="U699" s="88"/>
      <c r="V699" s="88"/>
      <c r="X699" s="2"/>
    </row>
    <row r="700" spans="6:24" ht="12.75">
      <c r="F700" s="90"/>
      <c r="U700" s="88"/>
      <c r="V700" s="88"/>
      <c r="X700" s="2"/>
    </row>
    <row r="701" spans="6:24" ht="12.75">
      <c r="F701" s="90"/>
      <c r="U701" s="88"/>
      <c r="V701" s="88"/>
      <c r="X701" s="2"/>
    </row>
    <row r="702" spans="6:24" ht="12.75">
      <c r="F702" s="90"/>
      <c r="U702" s="88"/>
      <c r="V702" s="88"/>
      <c r="X702" s="2"/>
    </row>
    <row r="703" spans="6:24" ht="12.75">
      <c r="F703" s="90"/>
      <c r="U703" s="88"/>
      <c r="V703" s="88"/>
      <c r="X703" s="2"/>
    </row>
    <row r="704" spans="6:24" ht="12.75">
      <c r="F704" s="90"/>
      <c r="U704" s="88"/>
      <c r="V704" s="88"/>
      <c r="X704" s="2"/>
    </row>
    <row r="705" spans="6:24" ht="12.75">
      <c r="F705" s="90"/>
      <c r="U705" s="88"/>
      <c r="V705" s="88"/>
      <c r="X705" s="2"/>
    </row>
    <row r="706" spans="6:24" ht="12.75">
      <c r="F706" s="90"/>
      <c r="U706" s="88"/>
      <c r="V706" s="88"/>
      <c r="X706" s="2"/>
    </row>
    <row r="707" spans="6:24" ht="12.75">
      <c r="F707" s="90"/>
      <c r="U707" s="88"/>
      <c r="V707" s="88"/>
      <c r="X707" s="2"/>
    </row>
    <row r="708" spans="6:24" ht="12.75">
      <c r="F708" s="90"/>
      <c r="U708" s="88"/>
      <c r="V708" s="88"/>
      <c r="X708" s="2"/>
    </row>
    <row r="709" spans="6:24" ht="12.75">
      <c r="F709" s="90"/>
      <c r="U709" s="88"/>
      <c r="V709" s="88"/>
      <c r="X709" s="2"/>
    </row>
    <row r="710" spans="6:24" ht="12.75">
      <c r="F710" s="90"/>
      <c r="U710" s="88"/>
      <c r="V710" s="88"/>
      <c r="X710" s="2"/>
    </row>
    <row r="711" spans="6:24" ht="12.75">
      <c r="F711" s="90"/>
      <c r="U711" s="88"/>
      <c r="V711" s="88"/>
      <c r="X711" s="2"/>
    </row>
    <row r="712" spans="6:24" ht="12.75">
      <c r="F712" s="90"/>
      <c r="U712" s="88"/>
      <c r="V712" s="88"/>
      <c r="X712" s="2"/>
    </row>
    <row r="713" spans="6:24" ht="12.75">
      <c r="F713" s="90"/>
      <c r="U713" s="88"/>
      <c r="V713" s="88"/>
      <c r="X713" s="2"/>
    </row>
    <row r="714" spans="6:24" ht="12.75">
      <c r="F714" s="90"/>
      <c r="U714" s="88"/>
      <c r="V714" s="88"/>
      <c r="X714" s="2"/>
    </row>
    <row r="715" spans="6:24" ht="12.75">
      <c r="F715" s="90"/>
      <c r="U715" s="88"/>
      <c r="V715" s="88"/>
      <c r="X715" s="2"/>
    </row>
    <row r="716" spans="6:24" ht="12.75">
      <c r="F716" s="90"/>
      <c r="U716" s="88"/>
      <c r="V716" s="88"/>
      <c r="X716" s="2"/>
    </row>
    <row r="717" spans="6:24" ht="12.75">
      <c r="F717" s="90"/>
      <c r="U717" s="88"/>
      <c r="V717" s="88"/>
      <c r="X717" s="2"/>
    </row>
    <row r="718" spans="6:24" ht="12.75">
      <c r="F718" s="90"/>
      <c r="U718" s="88"/>
      <c r="V718" s="88"/>
      <c r="X718" s="2"/>
    </row>
    <row r="719" spans="6:24" ht="12.75">
      <c r="F719" s="90"/>
      <c r="U719" s="88"/>
      <c r="V719" s="88"/>
      <c r="X719" s="2"/>
    </row>
    <row r="720" spans="6:24" ht="12.75">
      <c r="F720" s="90"/>
      <c r="U720" s="88"/>
      <c r="V720" s="88"/>
      <c r="X720" s="2"/>
    </row>
    <row r="721" spans="6:24" ht="12.75">
      <c r="F721" s="90"/>
      <c r="U721" s="88"/>
      <c r="V721" s="88"/>
      <c r="X721" s="2"/>
    </row>
    <row r="722" spans="6:24" ht="12.75">
      <c r="F722" s="90"/>
      <c r="U722" s="88"/>
      <c r="V722" s="88"/>
      <c r="X722" s="2"/>
    </row>
    <row r="723" spans="6:24" ht="12.75">
      <c r="F723" s="90"/>
      <c r="U723" s="88"/>
      <c r="V723" s="88"/>
      <c r="X723" s="2"/>
    </row>
    <row r="724" spans="6:24" ht="12.75">
      <c r="F724" s="90"/>
      <c r="U724" s="88"/>
      <c r="V724" s="88"/>
      <c r="X724" s="2"/>
    </row>
    <row r="725" spans="6:24" ht="12.75">
      <c r="F725" s="90"/>
      <c r="U725" s="88"/>
      <c r="V725" s="88"/>
      <c r="X725" s="2"/>
    </row>
    <row r="726" spans="6:24" ht="12.75">
      <c r="F726" s="90"/>
      <c r="U726" s="88"/>
      <c r="V726" s="88"/>
      <c r="X726" s="2"/>
    </row>
    <row r="727" spans="6:24" ht="12.75">
      <c r="F727" s="90"/>
      <c r="U727" s="88"/>
      <c r="V727" s="88"/>
      <c r="X727" s="2"/>
    </row>
    <row r="728" spans="6:24" ht="12.75">
      <c r="F728" s="90"/>
      <c r="U728" s="88"/>
      <c r="V728" s="88"/>
      <c r="X728" s="2"/>
    </row>
    <row r="729" spans="6:24" ht="12.75">
      <c r="F729" s="90"/>
      <c r="U729" s="88"/>
      <c r="V729" s="88"/>
      <c r="X729" s="2"/>
    </row>
    <row r="730" spans="6:24" ht="12.75">
      <c r="F730" s="90"/>
      <c r="U730" s="88"/>
      <c r="V730" s="88"/>
      <c r="X730" s="2"/>
    </row>
    <row r="731" spans="6:24" ht="12.75">
      <c r="F731" s="90"/>
      <c r="U731" s="88"/>
      <c r="V731" s="88"/>
      <c r="X731" s="2"/>
    </row>
    <row r="732" spans="6:24" ht="12.75">
      <c r="F732" s="90"/>
      <c r="U732" s="88"/>
      <c r="V732" s="88"/>
      <c r="X732" s="2"/>
    </row>
    <row r="733" spans="6:24" ht="12.75">
      <c r="F733" s="90"/>
      <c r="U733" s="88"/>
      <c r="V733" s="88"/>
      <c r="X733" s="2"/>
    </row>
    <row r="734" spans="6:24" ht="12.75">
      <c r="F734" s="90"/>
      <c r="U734" s="88"/>
      <c r="V734" s="88"/>
      <c r="X734" s="2"/>
    </row>
    <row r="735" spans="6:24" ht="12.75">
      <c r="F735" s="90"/>
      <c r="U735" s="88"/>
      <c r="V735" s="88"/>
      <c r="X735" s="2"/>
    </row>
    <row r="736" spans="6:24" ht="12.75">
      <c r="F736" s="90"/>
      <c r="U736" s="88"/>
      <c r="V736" s="88"/>
      <c r="X736" s="2"/>
    </row>
    <row r="737" spans="6:24" ht="12.75">
      <c r="F737" s="90"/>
      <c r="U737" s="88"/>
      <c r="V737" s="88"/>
      <c r="X737" s="2"/>
    </row>
    <row r="738" spans="6:24" ht="12.75">
      <c r="F738" s="90"/>
      <c r="U738" s="88"/>
      <c r="V738" s="88"/>
      <c r="X738" s="2"/>
    </row>
    <row r="739" spans="6:24" ht="12.75">
      <c r="F739" s="90"/>
      <c r="U739" s="88"/>
      <c r="V739" s="88"/>
      <c r="X739" s="2"/>
    </row>
    <row r="740" spans="6:24" ht="12.75">
      <c r="F740" s="90"/>
      <c r="U740" s="88"/>
      <c r="V740" s="88"/>
      <c r="X740" s="2"/>
    </row>
    <row r="741" spans="6:24" ht="12.75">
      <c r="F741" s="90"/>
      <c r="U741" s="88"/>
      <c r="V741" s="88"/>
      <c r="X741" s="2"/>
    </row>
    <row r="742" spans="6:24" ht="12.75">
      <c r="F742" s="90"/>
      <c r="U742" s="88"/>
      <c r="V742" s="88"/>
      <c r="X742" s="2"/>
    </row>
    <row r="743" spans="6:24" ht="12.75">
      <c r="F743" s="90"/>
      <c r="U743" s="88"/>
      <c r="V743" s="88"/>
      <c r="X743" s="2"/>
    </row>
    <row r="744" spans="6:24" ht="12.75">
      <c r="F744" s="90"/>
      <c r="U744" s="88"/>
      <c r="V744" s="88"/>
      <c r="X744" s="2"/>
    </row>
    <row r="745" spans="6:24" ht="12.75">
      <c r="F745" s="90"/>
      <c r="U745" s="88"/>
      <c r="V745" s="88"/>
      <c r="X745" s="2"/>
    </row>
    <row r="746" spans="6:24" ht="12.75">
      <c r="F746" s="90"/>
      <c r="U746" s="88"/>
      <c r="V746" s="88"/>
      <c r="X746" s="2"/>
    </row>
    <row r="747" spans="6:24" ht="12.75">
      <c r="F747" s="90"/>
      <c r="U747" s="88"/>
      <c r="V747" s="88"/>
      <c r="X747" s="2"/>
    </row>
    <row r="748" spans="6:24" ht="12.75">
      <c r="F748" s="90"/>
      <c r="U748" s="88"/>
      <c r="V748" s="88"/>
      <c r="X748" s="2"/>
    </row>
    <row r="749" spans="6:24" ht="12.75">
      <c r="F749" s="90"/>
      <c r="U749" s="88"/>
      <c r="V749" s="88"/>
      <c r="X749" s="2"/>
    </row>
    <row r="750" spans="6:24" ht="12.75">
      <c r="F750" s="90"/>
      <c r="U750" s="88"/>
      <c r="V750" s="88"/>
      <c r="X750" s="2"/>
    </row>
    <row r="751" spans="6:24" ht="12.75">
      <c r="F751" s="90"/>
      <c r="U751" s="88"/>
      <c r="V751" s="88"/>
      <c r="X751" s="2"/>
    </row>
    <row r="752" spans="6:24" ht="12.75">
      <c r="F752" s="90"/>
      <c r="U752" s="88"/>
      <c r="V752" s="88"/>
      <c r="X752" s="2"/>
    </row>
    <row r="753" spans="6:24" ht="12.75">
      <c r="F753" s="90"/>
      <c r="U753" s="88"/>
      <c r="V753" s="88"/>
      <c r="X753" s="2"/>
    </row>
    <row r="754" spans="6:24" ht="12.75">
      <c r="F754" s="90"/>
      <c r="U754" s="88"/>
      <c r="V754" s="88"/>
      <c r="X754" s="2"/>
    </row>
    <row r="755" spans="6:24" ht="12.75">
      <c r="F755" s="90"/>
      <c r="U755" s="88"/>
      <c r="V755" s="88"/>
      <c r="X755" s="2"/>
    </row>
    <row r="756" spans="6:24" ht="12.75">
      <c r="F756" s="90"/>
      <c r="U756" s="88"/>
      <c r="V756" s="88"/>
      <c r="X756" s="2"/>
    </row>
    <row r="757" spans="6:24" ht="12.75">
      <c r="F757" s="90"/>
      <c r="U757" s="88"/>
      <c r="V757" s="88"/>
      <c r="X757" s="2"/>
    </row>
    <row r="758" spans="6:24" ht="12.75">
      <c r="F758" s="90"/>
      <c r="U758" s="88"/>
      <c r="V758" s="88"/>
      <c r="X758" s="2"/>
    </row>
    <row r="759" spans="6:24" ht="12.75">
      <c r="F759" s="90"/>
      <c r="U759" s="88"/>
      <c r="V759" s="88"/>
      <c r="X759" s="2"/>
    </row>
    <row r="760" spans="6:24" ht="12.75">
      <c r="F760" s="90"/>
      <c r="U760" s="88"/>
      <c r="V760" s="88"/>
      <c r="X760" s="2"/>
    </row>
    <row r="761" spans="6:24" ht="12.75">
      <c r="F761" s="90"/>
      <c r="U761" s="88"/>
      <c r="V761" s="88"/>
      <c r="X761" s="2"/>
    </row>
    <row r="762" spans="6:24" ht="12.75">
      <c r="F762" s="90"/>
      <c r="U762" s="88"/>
      <c r="V762" s="88"/>
      <c r="X762" s="2"/>
    </row>
    <row r="763" spans="6:24" ht="12.75">
      <c r="F763" s="90"/>
      <c r="U763" s="88"/>
      <c r="V763" s="88"/>
      <c r="X763" s="2"/>
    </row>
    <row r="764" spans="6:24" ht="12.75">
      <c r="F764" s="90"/>
      <c r="U764" s="88"/>
      <c r="V764" s="88"/>
      <c r="X764" s="2"/>
    </row>
    <row r="765" spans="6:24" ht="12.75">
      <c r="F765" s="90"/>
      <c r="U765" s="88"/>
      <c r="V765" s="88"/>
      <c r="X765" s="2"/>
    </row>
    <row r="766" spans="6:24" ht="12.75">
      <c r="F766" s="90"/>
      <c r="U766" s="88"/>
      <c r="V766" s="88"/>
      <c r="X766" s="2"/>
    </row>
    <row r="767" spans="6:24" ht="12.75">
      <c r="F767" s="90"/>
      <c r="U767" s="88"/>
      <c r="V767" s="88"/>
      <c r="X767" s="2"/>
    </row>
    <row r="768" spans="6:24" ht="12.75">
      <c r="F768" s="90"/>
      <c r="U768" s="88"/>
      <c r="V768" s="88"/>
      <c r="X768" s="2"/>
    </row>
    <row r="769" spans="6:24" ht="12.75">
      <c r="F769" s="90"/>
      <c r="U769" s="88"/>
      <c r="V769" s="88"/>
      <c r="X769" s="2"/>
    </row>
    <row r="770" spans="6:24" ht="12.75">
      <c r="F770" s="90"/>
      <c r="U770" s="88"/>
      <c r="V770" s="88"/>
      <c r="X770" s="2"/>
    </row>
    <row r="771" spans="6:24" ht="12.75">
      <c r="F771" s="90"/>
      <c r="U771" s="88"/>
      <c r="V771" s="88"/>
      <c r="X771" s="2"/>
    </row>
    <row r="772" spans="6:24" ht="12.75">
      <c r="F772" s="90"/>
      <c r="U772" s="88"/>
      <c r="V772" s="88"/>
      <c r="X772" s="2"/>
    </row>
    <row r="773" spans="6:24" ht="12.75">
      <c r="F773" s="90"/>
      <c r="U773" s="88"/>
      <c r="V773" s="88"/>
      <c r="X773" s="2"/>
    </row>
    <row r="774" spans="6:24" ht="12.75">
      <c r="F774" s="90"/>
      <c r="U774" s="88"/>
      <c r="V774" s="88"/>
      <c r="X774" s="2"/>
    </row>
    <row r="775" spans="6:24" ht="12.75">
      <c r="F775" s="90"/>
      <c r="U775" s="88"/>
      <c r="V775" s="88"/>
      <c r="X775" s="2"/>
    </row>
    <row r="776" spans="6:24" ht="12.75">
      <c r="F776" s="90"/>
      <c r="U776" s="88"/>
      <c r="V776" s="88"/>
      <c r="X776" s="2"/>
    </row>
    <row r="777" spans="6:24" ht="12.75">
      <c r="F777" s="90"/>
      <c r="U777" s="88"/>
      <c r="V777" s="88"/>
      <c r="X777" s="2"/>
    </row>
    <row r="778" spans="6:24" ht="12.75">
      <c r="F778" s="90"/>
      <c r="U778" s="88"/>
      <c r="V778" s="88"/>
      <c r="X778" s="2"/>
    </row>
    <row r="779" spans="6:24" ht="12.75">
      <c r="F779" s="90"/>
      <c r="U779" s="88"/>
      <c r="V779" s="88"/>
      <c r="X779" s="2"/>
    </row>
    <row r="780" spans="6:24" ht="12.75">
      <c r="F780" s="90"/>
      <c r="U780" s="88"/>
      <c r="V780" s="88"/>
      <c r="X780" s="2"/>
    </row>
    <row r="781" spans="6:24" ht="12.75">
      <c r="F781" s="90"/>
      <c r="U781" s="88"/>
      <c r="V781" s="88"/>
      <c r="X781" s="2"/>
    </row>
    <row r="782" spans="6:24" ht="12.75">
      <c r="F782" s="90"/>
      <c r="U782" s="88"/>
      <c r="V782" s="88"/>
      <c r="X782" s="2"/>
    </row>
    <row r="783" spans="6:24" ht="12.75">
      <c r="F783" s="90"/>
      <c r="U783" s="88"/>
      <c r="V783" s="88"/>
      <c r="X783" s="2"/>
    </row>
    <row r="784" spans="6:24" ht="12.75">
      <c r="F784" s="90"/>
      <c r="U784" s="88"/>
      <c r="V784" s="88"/>
      <c r="X784" s="2"/>
    </row>
    <row r="785" spans="6:24" ht="12.75">
      <c r="F785" s="90"/>
      <c r="U785" s="88"/>
      <c r="V785" s="88"/>
      <c r="X785" s="2"/>
    </row>
    <row r="786" spans="6:24" ht="12.75">
      <c r="F786" s="90"/>
      <c r="U786" s="88"/>
      <c r="V786" s="88"/>
      <c r="X786" s="2"/>
    </row>
    <row r="787" spans="6:24" ht="12.75">
      <c r="F787" s="90"/>
      <c r="U787" s="88"/>
      <c r="V787" s="88"/>
      <c r="X787" s="2"/>
    </row>
    <row r="788" spans="6:24" ht="12.75">
      <c r="F788" s="90"/>
      <c r="U788" s="88"/>
      <c r="V788" s="88"/>
      <c r="X788" s="2"/>
    </row>
    <row r="789" spans="6:24" ht="12.75">
      <c r="F789" s="90"/>
      <c r="U789" s="88"/>
      <c r="V789" s="88"/>
      <c r="X789" s="2"/>
    </row>
    <row r="790" spans="6:24" ht="12.75">
      <c r="F790" s="90"/>
      <c r="U790" s="88"/>
      <c r="V790" s="88"/>
      <c r="X790" s="2"/>
    </row>
    <row r="791" spans="6:24" ht="12.75">
      <c r="F791" s="90"/>
      <c r="U791" s="88"/>
      <c r="V791" s="88"/>
      <c r="X791" s="2"/>
    </row>
    <row r="792" spans="6:24" ht="12.75">
      <c r="F792" s="90"/>
      <c r="U792" s="88"/>
      <c r="V792" s="88"/>
      <c r="X792" s="2"/>
    </row>
    <row r="793" spans="6:24" ht="12.75">
      <c r="F793" s="90"/>
      <c r="U793" s="88"/>
      <c r="V793" s="88"/>
      <c r="X793" s="2"/>
    </row>
    <row r="794" spans="6:24" ht="12.75">
      <c r="F794" s="90"/>
      <c r="U794" s="88"/>
      <c r="V794" s="88"/>
      <c r="X794" s="2"/>
    </row>
    <row r="795" spans="6:24" ht="12.75">
      <c r="F795" s="90"/>
      <c r="U795" s="88"/>
      <c r="V795" s="88"/>
      <c r="X795" s="2"/>
    </row>
    <row r="796" spans="6:24" ht="12.75">
      <c r="F796" s="90"/>
      <c r="U796" s="88"/>
      <c r="V796" s="88"/>
      <c r="X796" s="2"/>
    </row>
    <row r="797" spans="6:24" ht="12.75">
      <c r="F797" s="90"/>
      <c r="U797" s="88"/>
      <c r="V797" s="88"/>
      <c r="X797" s="2"/>
    </row>
    <row r="798" spans="6:24" ht="12.75">
      <c r="F798" s="90"/>
      <c r="U798" s="88"/>
      <c r="V798" s="88"/>
      <c r="X798" s="2"/>
    </row>
    <row r="799" spans="6:24" ht="12.75">
      <c r="F799" s="90"/>
      <c r="U799" s="88"/>
      <c r="V799" s="88"/>
      <c r="X799" s="2"/>
    </row>
    <row r="800" spans="6:24" ht="12.75">
      <c r="F800" s="90"/>
      <c r="U800" s="88"/>
      <c r="V800" s="88"/>
      <c r="X800" s="2"/>
    </row>
    <row r="801" spans="6:24" ht="12.75">
      <c r="F801" s="90"/>
      <c r="U801" s="88"/>
      <c r="V801" s="88"/>
      <c r="X801" s="2"/>
    </row>
    <row r="802" spans="6:24" ht="12.75">
      <c r="F802" s="90"/>
      <c r="U802" s="88"/>
      <c r="V802" s="88"/>
      <c r="X802" s="2"/>
    </row>
    <row r="803" spans="6:24" ht="12.75">
      <c r="F803" s="90"/>
      <c r="U803" s="88"/>
      <c r="V803" s="88"/>
      <c r="X803" s="2"/>
    </row>
    <row r="804" spans="6:24" ht="12.75">
      <c r="F804" s="90"/>
      <c r="U804" s="88"/>
      <c r="V804" s="88"/>
      <c r="X804" s="2"/>
    </row>
    <row r="805" spans="6:24" ht="12.75">
      <c r="F805" s="90"/>
      <c r="U805" s="88"/>
      <c r="V805" s="88"/>
      <c r="X805" s="2"/>
    </row>
    <row r="806" spans="6:22" ht="12.75">
      <c r="F806" s="90"/>
      <c r="U806" s="88"/>
      <c r="V806" s="88"/>
    </row>
    <row r="807" spans="6:22" ht="12.75">
      <c r="F807" s="90"/>
      <c r="U807" s="88"/>
      <c r="V807" s="88"/>
    </row>
    <row r="808" spans="6:22" ht="12.75">
      <c r="F808" s="90"/>
      <c r="U808" s="88"/>
      <c r="V808" s="88"/>
    </row>
    <row r="809" spans="6:22" ht="12.75">
      <c r="F809" s="90"/>
      <c r="U809" s="88"/>
      <c r="V809" s="88"/>
    </row>
    <row r="810" spans="6:22" ht="12.75">
      <c r="F810" s="90"/>
      <c r="U810" s="88"/>
      <c r="V810" s="88"/>
    </row>
    <row r="811" spans="6:22" ht="12.75">
      <c r="F811" s="90"/>
      <c r="U811" s="88"/>
      <c r="V811" s="88"/>
    </row>
    <row r="812" spans="6:22" ht="12.75">
      <c r="F812" s="90"/>
      <c r="U812" s="88"/>
      <c r="V812" s="88"/>
    </row>
    <row r="813" spans="6:22" ht="12.75">
      <c r="F813" s="90"/>
      <c r="U813" s="88"/>
      <c r="V813" s="88"/>
    </row>
    <row r="814" spans="6:22" ht="12.75">
      <c r="F814" s="90"/>
      <c r="U814" s="88"/>
      <c r="V814" s="88"/>
    </row>
    <row r="815" spans="6:22" ht="12.75">
      <c r="F815" s="90"/>
      <c r="U815" s="88"/>
      <c r="V815" s="88"/>
    </row>
    <row r="816" spans="6:22" ht="12.75">
      <c r="F816" s="90"/>
      <c r="U816" s="88"/>
      <c r="V816" s="88"/>
    </row>
    <row r="817" spans="6:22" ht="12.75">
      <c r="F817" s="90"/>
      <c r="U817" s="88"/>
      <c r="V817" s="88"/>
    </row>
    <row r="818" spans="6:22" ht="12.75">
      <c r="F818" s="90"/>
      <c r="U818" s="88"/>
      <c r="V818" s="88"/>
    </row>
    <row r="819" spans="6:22" ht="12.75">
      <c r="F819" s="90"/>
      <c r="U819" s="88"/>
      <c r="V819" s="88"/>
    </row>
    <row r="820" spans="6:22" ht="12.75">
      <c r="F820" s="90"/>
      <c r="U820" s="88"/>
      <c r="V820" s="88"/>
    </row>
    <row r="821" spans="6:22" ht="12.75">
      <c r="F821" s="90"/>
      <c r="U821" s="88"/>
      <c r="V821" s="88"/>
    </row>
    <row r="822" spans="6:22" ht="12.75">
      <c r="F822" s="90"/>
      <c r="U822" s="88"/>
      <c r="V822" s="88"/>
    </row>
    <row r="823" spans="6:22" ht="12.75">
      <c r="F823" s="90"/>
      <c r="U823" s="88"/>
      <c r="V823" s="88"/>
    </row>
    <row r="824" spans="6:22" ht="12.75">
      <c r="F824" s="90"/>
      <c r="U824" s="88"/>
      <c r="V824" s="88"/>
    </row>
    <row r="825" spans="6:22" ht="12.75">
      <c r="F825" s="90"/>
      <c r="U825" s="88"/>
      <c r="V825" s="88"/>
    </row>
    <row r="826" spans="6:22" ht="12.75">
      <c r="F826" s="90"/>
      <c r="U826" s="88"/>
      <c r="V826" s="88"/>
    </row>
    <row r="827" spans="6:22" ht="12.75">
      <c r="F827" s="90"/>
      <c r="U827" s="88"/>
      <c r="V827" s="88"/>
    </row>
    <row r="828" spans="6:22" ht="12.75">
      <c r="F828" s="90"/>
      <c r="U828" s="88"/>
      <c r="V828" s="88"/>
    </row>
    <row r="829" spans="6:22" ht="12.75">
      <c r="F829" s="90"/>
      <c r="U829" s="88"/>
      <c r="V829" s="88"/>
    </row>
    <row r="830" spans="6:22" ht="12.75">
      <c r="F830" s="90"/>
      <c r="U830" s="88"/>
      <c r="V830" s="88"/>
    </row>
    <row r="831" spans="6:22" ht="12.75">
      <c r="F831" s="90"/>
      <c r="U831" s="88"/>
      <c r="V831" s="88"/>
    </row>
    <row r="832" spans="6:22" ht="12.75">
      <c r="F832" s="90"/>
      <c r="U832" s="88"/>
      <c r="V832" s="88"/>
    </row>
    <row r="833" spans="6:22" ht="12.75">
      <c r="F833" s="90"/>
      <c r="U833" s="88"/>
      <c r="V833" s="88"/>
    </row>
    <row r="834" spans="6:22" ht="12.75">
      <c r="F834" s="90"/>
      <c r="U834" s="88"/>
      <c r="V834" s="88"/>
    </row>
    <row r="835" spans="6:22" ht="12.75">
      <c r="F835" s="90"/>
      <c r="U835" s="88"/>
      <c r="V835" s="88"/>
    </row>
    <row r="836" spans="6:22" ht="12.75">
      <c r="F836" s="90"/>
      <c r="U836" s="88"/>
      <c r="V836" s="88"/>
    </row>
    <row r="837" spans="6:22" ht="12.75">
      <c r="F837" s="90"/>
      <c r="U837" s="88"/>
      <c r="V837" s="88"/>
    </row>
    <row r="838" spans="6:22" ht="12.75">
      <c r="F838" s="90"/>
      <c r="U838" s="88"/>
      <c r="V838" s="88"/>
    </row>
    <row r="839" spans="6:22" ht="12.75">
      <c r="F839" s="90"/>
      <c r="U839" s="88"/>
      <c r="V839" s="88"/>
    </row>
    <row r="840" spans="6:22" ht="12.75">
      <c r="F840" s="90"/>
      <c r="U840" s="88"/>
      <c r="V840" s="88"/>
    </row>
    <row r="841" spans="6:22" ht="12.75">
      <c r="F841" s="90"/>
      <c r="U841" s="88"/>
      <c r="V841" s="88"/>
    </row>
    <row r="842" spans="6:22" ht="12.75">
      <c r="F842" s="90"/>
      <c r="U842" s="88"/>
      <c r="V842" s="88"/>
    </row>
    <row r="843" spans="6:22" ht="12.75">
      <c r="F843" s="90"/>
      <c r="U843" s="88"/>
      <c r="V843" s="88"/>
    </row>
    <row r="844" spans="6:22" ht="12.75">
      <c r="F844" s="90"/>
      <c r="U844" s="88"/>
      <c r="V844" s="88"/>
    </row>
    <row r="845" spans="6:22" ht="12.75">
      <c r="F845" s="90"/>
      <c r="U845" s="88"/>
      <c r="V845" s="88"/>
    </row>
    <row r="846" spans="6:22" ht="12.75">
      <c r="F846" s="90"/>
      <c r="U846" s="88"/>
      <c r="V846" s="88"/>
    </row>
    <row r="847" spans="6:22" ht="12.75">
      <c r="F847" s="90"/>
      <c r="U847" s="88"/>
      <c r="V847" s="88"/>
    </row>
    <row r="848" spans="6:22" ht="12.75">
      <c r="F848" s="90"/>
      <c r="U848" s="88"/>
      <c r="V848" s="88"/>
    </row>
    <row r="849" spans="6:22" ht="12.75">
      <c r="F849" s="90"/>
      <c r="U849" s="88"/>
      <c r="V849" s="88"/>
    </row>
    <row r="850" spans="6:22" ht="12.75">
      <c r="F850" s="90"/>
      <c r="U850" s="88"/>
      <c r="V850" s="88"/>
    </row>
    <row r="851" spans="6:22" ht="12.75">
      <c r="F851" s="90"/>
      <c r="U851" s="88"/>
      <c r="V851" s="88"/>
    </row>
    <row r="852" spans="6:22" ht="12.75">
      <c r="F852" s="90"/>
      <c r="U852" s="88"/>
      <c r="V852" s="88"/>
    </row>
    <row r="853" spans="6:22" ht="12.75">
      <c r="F853" s="90"/>
      <c r="U853" s="88"/>
      <c r="V853" s="88"/>
    </row>
    <row r="854" spans="6:22" ht="12.75">
      <c r="F854" s="90"/>
      <c r="U854" s="88"/>
      <c r="V854" s="88"/>
    </row>
    <row r="855" spans="6:22" ht="12.75">
      <c r="F855" s="90"/>
      <c r="U855" s="88"/>
      <c r="V855" s="88"/>
    </row>
    <row r="856" spans="6:22" ht="12.75">
      <c r="F856" s="90"/>
      <c r="U856" s="88"/>
      <c r="V856" s="88"/>
    </row>
    <row r="857" spans="6:22" ht="12.75">
      <c r="F857" s="90"/>
      <c r="U857" s="88"/>
      <c r="V857" s="88"/>
    </row>
    <row r="858" spans="6:22" ht="12.75">
      <c r="F858" s="90"/>
      <c r="U858" s="88"/>
      <c r="V858" s="88"/>
    </row>
    <row r="859" spans="6:22" ht="12.75">
      <c r="F859" s="90"/>
      <c r="U859" s="88"/>
      <c r="V859" s="88"/>
    </row>
    <row r="860" spans="6:22" ht="12.75">
      <c r="F860" s="90"/>
      <c r="U860" s="88"/>
      <c r="V860" s="88"/>
    </row>
    <row r="861" spans="6:22" ht="12.75">
      <c r="F861" s="90"/>
      <c r="U861" s="88"/>
      <c r="V861" s="88"/>
    </row>
    <row r="862" spans="6:22" ht="12.75">
      <c r="F862" s="90"/>
      <c r="U862" s="88"/>
      <c r="V862" s="88"/>
    </row>
    <row r="863" spans="6:22" ht="12.75">
      <c r="F863" s="90"/>
      <c r="U863" s="88"/>
      <c r="V863" s="88"/>
    </row>
    <row r="864" spans="6:22" ht="12.75">
      <c r="F864" s="90"/>
      <c r="U864" s="88"/>
      <c r="V864" s="88"/>
    </row>
    <row r="865" spans="6:22" ht="12.75">
      <c r="F865" s="90"/>
      <c r="U865" s="88"/>
      <c r="V865" s="88"/>
    </row>
    <row r="866" spans="6:22" ht="12.75">
      <c r="F866" s="90"/>
      <c r="U866" s="88"/>
      <c r="V866" s="88"/>
    </row>
    <row r="867" spans="6:22" ht="12.75">
      <c r="F867" s="90"/>
      <c r="U867" s="88"/>
      <c r="V867" s="88"/>
    </row>
    <row r="868" spans="6:22" ht="12.75">
      <c r="F868" s="90"/>
      <c r="U868" s="88"/>
      <c r="V868" s="88"/>
    </row>
    <row r="869" spans="6:22" ht="12.75">
      <c r="F869" s="90"/>
      <c r="U869" s="88"/>
      <c r="V869" s="88"/>
    </row>
    <row r="870" spans="6:22" ht="12.75">
      <c r="F870" s="90"/>
      <c r="U870" s="88"/>
      <c r="V870" s="88"/>
    </row>
    <row r="871" spans="6:22" ht="12.75">
      <c r="F871" s="90"/>
      <c r="U871" s="88"/>
      <c r="V871" s="88"/>
    </row>
    <row r="872" spans="6:22" ht="12.75">
      <c r="F872" s="90"/>
      <c r="U872" s="88"/>
      <c r="V872" s="88"/>
    </row>
    <row r="873" spans="6:22" ht="12.75">
      <c r="F873" s="90"/>
      <c r="U873" s="88"/>
      <c r="V873" s="88"/>
    </row>
    <row r="874" spans="6:22" ht="12.75">
      <c r="F874" s="90"/>
      <c r="U874" s="88"/>
      <c r="V874" s="88"/>
    </row>
    <row r="875" spans="6:22" ht="12.75">
      <c r="F875" s="90"/>
      <c r="U875" s="88"/>
      <c r="V875" s="88"/>
    </row>
    <row r="876" spans="6:22" ht="12.75">
      <c r="F876" s="90"/>
      <c r="U876" s="88"/>
      <c r="V876" s="88"/>
    </row>
    <row r="877" spans="6:22" ht="12.75">
      <c r="F877" s="90"/>
      <c r="U877" s="88"/>
      <c r="V877" s="88"/>
    </row>
    <row r="878" spans="6:22" ht="12.75">
      <c r="F878" s="90"/>
      <c r="U878" s="88"/>
      <c r="V878" s="88"/>
    </row>
    <row r="879" spans="6:22" ht="12.75">
      <c r="F879" s="90"/>
      <c r="U879" s="88"/>
      <c r="V879" s="88"/>
    </row>
    <row r="880" spans="6:22" ht="12.75">
      <c r="F880" s="90"/>
      <c r="U880" s="88"/>
      <c r="V880" s="88"/>
    </row>
    <row r="881" spans="6:22" ht="12.75">
      <c r="F881" s="90"/>
      <c r="U881" s="88"/>
      <c r="V881" s="88"/>
    </row>
    <row r="882" spans="6:22" ht="12.75">
      <c r="F882" s="90"/>
      <c r="U882" s="88"/>
      <c r="V882" s="88"/>
    </row>
    <row r="883" spans="6:22" ht="12.75">
      <c r="F883" s="90"/>
      <c r="U883" s="88"/>
      <c r="V883" s="88"/>
    </row>
    <row r="884" spans="6:22" ht="12.75">
      <c r="F884" s="90"/>
      <c r="U884" s="88"/>
      <c r="V884" s="88"/>
    </row>
    <row r="885" spans="6:22" ht="12.75">
      <c r="F885" s="90"/>
      <c r="U885" s="88"/>
      <c r="V885" s="88"/>
    </row>
    <row r="886" spans="6:22" ht="12.75">
      <c r="F886" s="90"/>
      <c r="U886" s="88"/>
      <c r="V886" s="88"/>
    </row>
    <row r="887" spans="6:22" ht="12.75">
      <c r="F887" s="90"/>
      <c r="U887" s="88"/>
      <c r="V887" s="88"/>
    </row>
    <row r="888" spans="6:22" ht="12.75">
      <c r="F888" s="90"/>
      <c r="U888" s="88"/>
      <c r="V888" s="88"/>
    </row>
    <row r="889" spans="6:22" ht="12.75">
      <c r="F889" s="90"/>
      <c r="U889" s="88"/>
      <c r="V889" s="88"/>
    </row>
    <row r="890" spans="6:22" ht="12.75">
      <c r="F890" s="90"/>
      <c r="U890" s="88"/>
      <c r="V890" s="88"/>
    </row>
    <row r="891" spans="6:22" ht="12.75">
      <c r="F891" s="90"/>
      <c r="U891" s="88"/>
      <c r="V891" s="88"/>
    </row>
    <row r="892" spans="6:22" ht="12.75">
      <c r="F892" s="90"/>
      <c r="U892" s="88"/>
      <c r="V892" s="88"/>
    </row>
    <row r="893" spans="6:22" ht="12.75">
      <c r="F893" s="90"/>
      <c r="U893" s="88"/>
      <c r="V893" s="88"/>
    </row>
    <row r="894" spans="6:22" ht="12.75">
      <c r="F894" s="90"/>
      <c r="U894" s="88"/>
      <c r="V894" s="88"/>
    </row>
    <row r="895" spans="6:22" ht="12.75">
      <c r="F895" s="90"/>
      <c r="U895" s="88"/>
      <c r="V895" s="88"/>
    </row>
    <row r="896" spans="6:22" ht="12.75">
      <c r="F896" s="90"/>
      <c r="U896" s="88"/>
      <c r="V896" s="88"/>
    </row>
    <row r="897" spans="6:22" ht="12.75">
      <c r="F897" s="90"/>
      <c r="U897" s="88"/>
      <c r="V897" s="88"/>
    </row>
    <row r="898" spans="6:22" ht="12.75">
      <c r="F898" s="90"/>
      <c r="U898" s="88"/>
      <c r="V898" s="88"/>
    </row>
    <row r="899" spans="6:22" ht="12.75">
      <c r="F899" s="90"/>
      <c r="U899" s="88"/>
      <c r="V899" s="88"/>
    </row>
    <row r="900" spans="6:22" ht="12.75">
      <c r="F900" s="90"/>
      <c r="U900" s="88"/>
      <c r="V900" s="88"/>
    </row>
    <row r="901" spans="6:22" ht="12.75">
      <c r="F901" s="90"/>
      <c r="U901" s="88"/>
      <c r="V901" s="88"/>
    </row>
    <row r="902" spans="6:22" ht="12.75">
      <c r="F902" s="90"/>
      <c r="U902" s="88"/>
      <c r="V902" s="88"/>
    </row>
    <row r="903" spans="6:22" ht="12.75">
      <c r="F903" s="90"/>
      <c r="U903" s="88"/>
      <c r="V903" s="88"/>
    </row>
    <row r="904" spans="6:22" ht="12.75">
      <c r="F904" s="90"/>
      <c r="U904" s="88"/>
      <c r="V904" s="88"/>
    </row>
    <row r="905" spans="6:22" ht="12.75">
      <c r="F905" s="90"/>
      <c r="U905" s="88"/>
      <c r="V905" s="88"/>
    </row>
    <row r="906" spans="6:22" ht="12.75">
      <c r="F906" s="90"/>
      <c r="U906" s="88"/>
      <c r="V906" s="88"/>
    </row>
    <row r="907" spans="6:22" ht="12.75">
      <c r="F907" s="90"/>
      <c r="U907" s="88"/>
      <c r="V907" s="88"/>
    </row>
    <row r="908" spans="6:22" ht="12.75">
      <c r="F908" s="90"/>
      <c r="U908" s="88"/>
      <c r="V908" s="88"/>
    </row>
    <row r="909" spans="6:22" ht="12.75">
      <c r="F909" s="90"/>
      <c r="U909" s="88"/>
      <c r="V909" s="88"/>
    </row>
    <row r="910" spans="6:22" ht="12.75">
      <c r="F910" s="90"/>
      <c r="U910" s="88"/>
      <c r="V910" s="88"/>
    </row>
    <row r="911" spans="6:22" ht="12.75">
      <c r="F911" s="90"/>
      <c r="U911" s="88"/>
      <c r="V911" s="88"/>
    </row>
    <row r="912" spans="6:22" ht="12.75">
      <c r="F912" s="90"/>
      <c r="U912" s="88"/>
      <c r="V912" s="88"/>
    </row>
    <row r="913" spans="6:22" ht="12.75">
      <c r="F913" s="90"/>
      <c r="U913" s="88"/>
      <c r="V913" s="88"/>
    </row>
    <row r="914" spans="6:22" ht="12.75">
      <c r="F914" s="90"/>
      <c r="U914" s="88"/>
      <c r="V914" s="88"/>
    </row>
    <row r="915" spans="6:22" ht="12.75">
      <c r="F915" s="90"/>
      <c r="U915" s="88"/>
      <c r="V915" s="88"/>
    </row>
    <row r="916" spans="6:22" ht="12.75">
      <c r="F916" s="90"/>
      <c r="U916" s="88"/>
      <c r="V916" s="88"/>
    </row>
    <row r="917" spans="6:22" ht="12.75">
      <c r="F917" s="90"/>
      <c r="U917" s="88"/>
      <c r="V917" s="88"/>
    </row>
    <row r="918" spans="6:22" ht="12.75">
      <c r="F918" s="90"/>
      <c r="U918" s="88"/>
      <c r="V918" s="88"/>
    </row>
    <row r="919" spans="6:22" ht="12.75">
      <c r="F919" s="90"/>
      <c r="U919" s="88"/>
      <c r="V919" s="88"/>
    </row>
    <row r="920" spans="6:22" ht="12.75">
      <c r="F920" s="90"/>
      <c r="U920" s="88"/>
      <c r="V920" s="88"/>
    </row>
    <row r="921" spans="6:22" ht="12.75">
      <c r="F921" s="90"/>
      <c r="U921" s="88"/>
      <c r="V921" s="88"/>
    </row>
    <row r="922" spans="6:22" ht="12.75">
      <c r="F922" s="90"/>
      <c r="U922" s="88"/>
      <c r="V922" s="88"/>
    </row>
    <row r="923" spans="6:22" ht="12.75">
      <c r="F923" s="90"/>
      <c r="U923" s="88"/>
      <c r="V923" s="88"/>
    </row>
    <row r="924" spans="6:22" ht="12.75">
      <c r="F924" s="90"/>
      <c r="U924" s="88"/>
      <c r="V924" s="88"/>
    </row>
    <row r="925" spans="6:22" ht="12.75">
      <c r="F925" s="90"/>
      <c r="U925" s="88"/>
      <c r="V925" s="88"/>
    </row>
    <row r="926" spans="6:22" ht="12.75">
      <c r="F926" s="90"/>
      <c r="U926" s="88"/>
      <c r="V926" s="88"/>
    </row>
    <row r="927" spans="6:22" ht="12.75">
      <c r="F927" s="90"/>
      <c r="U927" s="88"/>
      <c r="V927" s="88"/>
    </row>
    <row r="928" spans="6:22" ht="12.75">
      <c r="F928" s="90"/>
      <c r="U928" s="88"/>
      <c r="V928" s="88"/>
    </row>
    <row r="929" spans="6:22" ht="12.75">
      <c r="F929" s="90"/>
      <c r="U929" s="88"/>
      <c r="V929" s="88"/>
    </row>
    <row r="930" spans="6:22" ht="12.75">
      <c r="F930" s="90"/>
      <c r="U930" s="88"/>
      <c r="V930" s="88"/>
    </row>
    <row r="931" spans="6:22" ht="12.75">
      <c r="F931" s="90"/>
      <c r="U931" s="88"/>
      <c r="V931" s="88"/>
    </row>
    <row r="932" spans="6:22" ht="12.75">
      <c r="F932" s="90"/>
      <c r="U932" s="88"/>
      <c r="V932" s="88"/>
    </row>
    <row r="933" spans="6:22" ht="12.75">
      <c r="F933" s="90"/>
      <c r="U933" s="88"/>
      <c r="V933" s="88"/>
    </row>
    <row r="934" spans="6:22" ht="12.75">
      <c r="F934" s="90"/>
      <c r="U934" s="88"/>
      <c r="V934" s="88"/>
    </row>
    <row r="935" spans="6:22" ht="12.75">
      <c r="F935" s="90"/>
      <c r="U935" s="88"/>
      <c r="V935" s="88"/>
    </row>
    <row r="936" spans="6:22" ht="12.75">
      <c r="F936" s="90"/>
      <c r="U936" s="88"/>
      <c r="V936" s="88"/>
    </row>
    <row r="937" spans="6:22" ht="12.75">
      <c r="F937" s="90"/>
      <c r="U937" s="88"/>
      <c r="V937" s="88"/>
    </row>
    <row r="938" spans="6:22" ht="12.75">
      <c r="F938" s="90"/>
      <c r="U938" s="88"/>
      <c r="V938" s="88"/>
    </row>
    <row r="939" spans="6:22" ht="12.75">
      <c r="F939" s="90"/>
      <c r="U939" s="88"/>
      <c r="V939" s="88"/>
    </row>
    <row r="940" spans="6:22" ht="12.75">
      <c r="F940" s="90"/>
      <c r="U940" s="88"/>
      <c r="V940" s="88"/>
    </row>
    <row r="941" spans="6:22" ht="12.75">
      <c r="F941" s="90"/>
      <c r="U941" s="88"/>
      <c r="V941" s="88"/>
    </row>
    <row r="942" spans="6:22" ht="12.75">
      <c r="F942" s="90"/>
      <c r="U942" s="88"/>
      <c r="V942" s="88"/>
    </row>
    <row r="943" spans="6:22" ht="12.75">
      <c r="F943" s="90"/>
      <c r="U943" s="88"/>
      <c r="V943" s="88"/>
    </row>
    <row r="944" spans="6:22" ht="12.75">
      <c r="F944" s="90"/>
      <c r="U944" s="88"/>
      <c r="V944" s="88"/>
    </row>
    <row r="945" spans="6:22" ht="12.75">
      <c r="F945" s="90"/>
      <c r="U945" s="88"/>
      <c r="V945" s="88"/>
    </row>
    <row r="946" spans="6:22" ht="12.75">
      <c r="F946" s="90"/>
      <c r="U946" s="88"/>
      <c r="V946" s="88"/>
    </row>
    <row r="947" spans="6:22" ht="12.75">
      <c r="F947" s="90"/>
      <c r="U947" s="88"/>
      <c r="V947" s="88"/>
    </row>
    <row r="948" spans="6:22" ht="12.75">
      <c r="F948" s="90"/>
      <c r="U948" s="88"/>
      <c r="V948" s="88"/>
    </row>
    <row r="949" spans="6:22" ht="12.75">
      <c r="F949" s="90"/>
      <c r="U949" s="88"/>
      <c r="V949" s="88"/>
    </row>
    <row r="950" spans="6:22" ht="12.75">
      <c r="F950" s="90"/>
      <c r="U950" s="88"/>
      <c r="V950" s="88"/>
    </row>
    <row r="951" spans="6:22" ht="12.75">
      <c r="F951" s="90"/>
      <c r="U951" s="88"/>
      <c r="V951" s="88"/>
    </row>
    <row r="952" spans="6:22" ht="12.75">
      <c r="F952" s="90"/>
      <c r="U952" s="88"/>
      <c r="V952" s="88"/>
    </row>
    <row r="953" spans="6:22" ht="12.75">
      <c r="F953" s="90"/>
      <c r="U953" s="88"/>
      <c r="V953" s="88"/>
    </row>
    <row r="954" spans="6:22" ht="12.75">
      <c r="F954" s="90"/>
      <c r="U954" s="88"/>
      <c r="V954" s="88"/>
    </row>
    <row r="955" spans="6:22" ht="12.75">
      <c r="F955" s="90"/>
      <c r="U955" s="88"/>
      <c r="V955" s="88"/>
    </row>
    <row r="956" spans="6:22" ht="12.75">
      <c r="F956" s="90"/>
      <c r="U956" s="88"/>
      <c r="V956" s="88"/>
    </row>
    <row r="957" spans="6:22" ht="12.75">
      <c r="F957" s="90"/>
      <c r="U957" s="88"/>
      <c r="V957" s="88"/>
    </row>
    <row r="958" spans="6:22" ht="12.75">
      <c r="F958" s="90"/>
      <c r="U958" s="88"/>
      <c r="V958" s="88"/>
    </row>
    <row r="959" spans="6:22" ht="12.75">
      <c r="F959" s="90"/>
      <c r="U959" s="88"/>
      <c r="V959" s="88"/>
    </row>
    <row r="960" spans="6:22" ht="12.75">
      <c r="F960" s="90"/>
      <c r="U960" s="88"/>
      <c r="V960" s="88"/>
    </row>
    <row r="961" spans="6:22" ht="12.75">
      <c r="F961" s="90"/>
      <c r="U961" s="88"/>
      <c r="V961" s="88"/>
    </row>
    <row r="962" spans="6:22" ht="12.75">
      <c r="F962" s="90"/>
      <c r="U962" s="88"/>
      <c r="V962" s="88"/>
    </row>
    <row r="963" spans="6:22" ht="12.75">
      <c r="F963" s="90"/>
      <c r="U963" s="88"/>
      <c r="V963" s="88"/>
    </row>
    <row r="964" spans="6:22" ht="12.75">
      <c r="F964" s="90"/>
      <c r="U964" s="88"/>
      <c r="V964" s="88"/>
    </row>
    <row r="965" spans="6:22" ht="12.75">
      <c r="F965" s="90"/>
      <c r="U965" s="88"/>
      <c r="V965" s="88"/>
    </row>
    <row r="966" spans="6:22" ht="12.75">
      <c r="F966" s="90"/>
      <c r="U966" s="88"/>
      <c r="V966" s="88"/>
    </row>
    <row r="967" spans="6:22" ht="12.75">
      <c r="F967" s="90"/>
      <c r="U967" s="88"/>
      <c r="V967" s="88"/>
    </row>
    <row r="968" spans="6:22" ht="12.75">
      <c r="F968" s="90"/>
      <c r="U968" s="88"/>
      <c r="V968" s="88"/>
    </row>
    <row r="969" ht="12.75">
      <c r="F969" s="90"/>
    </row>
    <row r="970" ht="12.75">
      <c r="F970" s="90"/>
    </row>
    <row r="971" ht="12.75">
      <c r="F971" s="90"/>
    </row>
    <row r="972" ht="12.75">
      <c r="F972" s="90"/>
    </row>
    <row r="973" ht="12.75">
      <c r="F973" s="90"/>
    </row>
    <row r="974" ht="12.75">
      <c r="F974" s="90"/>
    </row>
    <row r="975" ht="12.75">
      <c r="F975" s="90"/>
    </row>
    <row r="976" ht="12.75">
      <c r="F976" s="90"/>
    </row>
    <row r="977" ht="12.75">
      <c r="F977" s="90"/>
    </row>
    <row r="978" ht="12.75">
      <c r="F978" s="90"/>
    </row>
    <row r="979" ht="12.75">
      <c r="F979" s="90"/>
    </row>
    <row r="980" ht="12.75">
      <c r="F980" s="90"/>
    </row>
    <row r="981" ht="12.75">
      <c r="F981" s="90"/>
    </row>
    <row r="982" ht="12.75">
      <c r="F982" s="90"/>
    </row>
    <row r="983" ht="12.75">
      <c r="F983" s="90"/>
    </row>
    <row r="984" ht="12.75">
      <c r="F984" s="90"/>
    </row>
    <row r="985" ht="12.75">
      <c r="F985" s="90"/>
    </row>
    <row r="986" ht="12.75">
      <c r="F986" s="90"/>
    </row>
    <row r="987" ht="12.75">
      <c r="F987" s="90"/>
    </row>
    <row r="988" ht="12.75">
      <c r="F988" s="90"/>
    </row>
    <row r="989" ht="12.75">
      <c r="F989" s="90"/>
    </row>
    <row r="990" ht="12.75">
      <c r="F990" s="90"/>
    </row>
    <row r="991" ht="12.75">
      <c r="F991" s="90"/>
    </row>
    <row r="992" ht="12.75">
      <c r="F992" s="90"/>
    </row>
    <row r="993" ht="12.75">
      <c r="F993" s="90"/>
    </row>
    <row r="994" ht="12.75">
      <c r="F994" s="90"/>
    </row>
    <row r="995" ht="12.75">
      <c r="F995" s="90"/>
    </row>
    <row r="996" ht="12.75">
      <c r="F996" s="90"/>
    </row>
    <row r="997" ht="12.75">
      <c r="F997" s="90"/>
    </row>
    <row r="998" ht="12.75">
      <c r="F998" s="90"/>
    </row>
    <row r="999" ht="12.75">
      <c r="F999" s="90"/>
    </row>
    <row r="1000" ht="12.75">
      <c r="F1000" s="90"/>
    </row>
    <row r="1001" ht="12.75">
      <c r="F1001" s="90"/>
    </row>
    <row r="1002" ht="12.75">
      <c r="F1002" s="90"/>
    </row>
    <row r="1003" ht="12.75">
      <c r="F1003" s="90"/>
    </row>
    <row r="1004" ht="12.75">
      <c r="F1004" s="90"/>
    </row>
    <row r="1005" ht="12.75">
      <c r="F1005" s="90"/>
    </row>
    <row r="1006" ht="12.75">
      <c r="F1006" s="90"/>
    </row>
    <row r="1007" ht="12.75">
      <c r="F1007" s="90"/>
    </row>
    <row r="1008" ht="12.75">
      <c r="F1008" s="90"/>
    </row>
    <row r="1009" ht="12.75">
      <c r="F1009" s="90"/>
    </row>
    <row r="1010" ht="12.75">
      <c r="F1010" s="90"/>
    </row>
    <row r="1011" ht="12.75">
      <c r="F1011" s="90"/>
    </row>
    <row r="1012" ht="12.75">
      <c r="F1012" s="90"/>
    </row>
    <row r="1013" ht="12.75">
      <c r="F1013" s="90"/>
    </row>
    <row r="1014" ht="12.75">
      <c r="F1014" s="90"/>
    </row>
    <row r="1015" ht="12.75">
      <c r="F1015" s="90"/>
    </row>
    <row r="1016" ht="12.75">
      <c r="F1016" s="90"/>
    </row>
    <row r="1017" ht="12.75">
      <c r="F1017" s="90"/>
    </row>
    <row r="1018" ht="12.75">
      <c r="F1018" s="90"/>
    </row>
    <row r="1019" ht="12.75">
      <c r="F1019" s="90"/>
    </row>
    <row r="1020" ht="12.75">
      <c r="F1020" s="90"/>
    </row>
    <row r="1021" ht="12.75">
      <c r="F1021" s="90"/>
    </row>
    <row r="1022" ht="12.75">
      <c r="F1022" s="90"/>
    </row>
    <row r="1023" ht="12.75">
      <c r="F1023" s="90"/>
    </row>
    <row r="1024" ht="12.75">
      <c r="F1024" s="90"/>
    </row>
    <row r="1025" ht="12.75">
      <c r="F1025" s="90"/>
    </row>
    <row r="1026" ht="12.75">
      <c r="F1026" s="90"/>
    </row>
    <row r="1027" ht="12.75">
      <c r="F1027" s="90"/>
    </row>
    <row r="1028" ht="12.75">
      <c r="F1028" s="90"/>
    </row>
    <row r="1029" ht="12.75">
      <c r="F1029" s="90"/>
    </row>
    <row r="1030" ht="12.75">
      <c r="F1030" s="90"/>
    </row>
    <row r="1031" ht="12.75">
      <c r="F1031" s="90"/>
    </row>
    <row r="1032" ht="12.75">
      <c r="F1032" s="90"/>
    </row>
    <row r="1033" ht="12.75">
      <c r="F1033" s="90"/>
    </row>
    <row r="1034" ht="12.75">
      <c r="F1034" s="90"/>
    </row>
    <row r="1035" ht="12.75">
      <c r="F1035" s="90"/>
    </row>
    <row r="1036" ht="12.75">
      <c r="F1036" s="90"/>
    </row>
    <row r="1037" ht="12.75">
      <c r="F1037" s="90"/>
    </row>
    <row r="1038" ht="12.75">
      <c r="F1038" s="90"/>
    </row>
    <row r="1039" ht="12.75">
      <c r="F1039" s="90"/>
    </row>
    <row r="1040" ht="12.75">
      <c r="F1040" s="90"/>
    </row>
    <row r="1041" ht="12.75">
      <c r="F1041" s="90"/>
    </row>
    <row r="1042" ht="12.75">
      <c r="F1042" s="90"/>
    </row>
    <row r="1043" ht="12.75">
      <c r="F1043" s="90"/>
    </row>
    <row r="1044" ht="12.75">
      <c r="F1044" s="90"/>
    </row>
    <row r="1045" ht="12.75">
      <c r="F1045" s="90"/>
    </row>
    <row r="1046" ht="12.75">
      <c r="F1046" s="90"/>
    </row>
    <row r="1047" ht="12.75">
      <c r="F1047" s="90"/>
    </row>
    <row r="1048" ht="12.75">
      <c r="F1048" s="90"/>
    </row>
    <row r="1049" ht="12.75">
      <c r="F1049" s="90"/>
    </row>
    <row r="1050" ht="12.75">
      <c r="F1050" s="90"/>
    </row>
    <row r="1051" ht="12.75">
      <c r="F1051" s="90"/>
    </row>
    <row r="1052" ht="12.75">
      <c r="F1052" s="90"/>
    </row>
    <row r="1053" ht="12.75">
      <c r="F1053" s="90"/>
    </row>
    <row r="1054" ht="12.75">
      <c r="F1054" s="90"/>
    </row>
    <row r="1055" ht="12.75">
      <c r="F1055" s="90"/>
    </row>
    <row r="1056" ht="12.75">
      <c r="F1056" s="90"/>
    </row>
    <row r="1057" ht="12.75">
      <c r="F1057" s="90"/>
    </row>
    <row r="1058" ht="12.75">
      <c r="F1058" s="90"/>
    </row>
    <row r="1059" ht="12.75">
      <c r="F1059" s="90"/>
    </row>
    <row r="1060" ht="12.75">
      <c r="F1060" s="90"/>
    </row>
    <row r="1061" ht="12.75">
      <c r="F1061" s="90"/>
    </row>
    <row r="1062" ht="12.75">
      <c r="F1062" s="90"/>
    </row>
    <row r="1063" ht="12.75">
      <c r="F1063" s="90"/>
    </row>
    <row r="1064" ht="12.75">
      <c r="F1064" s="90"/>
    </row>
    <row r="1065" ht="12.75">
      <c r="F1065" s="90"/>
    </row>
    <row r="1066" ht="12.75">
      <c r="F1066" s="90"/>
    </row>
    <row r="1067" ht="12.75">
      <c r="F1067" s="90"/>
    </row>
    <row r="1068" ht="12.75">
      <c r="F1068" s="90"/>
    </row>
    <row r="1069" ht="12.75">
      <c r="F1069" s="90"/>
    </row>
    <row r="1070" ht="12.75">
      <c r="F1070" s="90"/>
    </row>
    <row r="1071" ht="12.75">
      <c r="F1071" s="90"/>
    </row>
    <row r="1072" ht="12.75">
      <c r="F1072" s="90"/>
    </row>
    <row r="1073" ht="12.75">
      <c r="F1073" s="90"/>
    </row>
    <row r="1074" ht="12.75">
      <c r="F1074" s="90"/>
    </row>
    <row r="1075" ht="12.75">
      <c r="F1075" s="90"/>
    </row>
    <row r="1076" ht="12.75">
      <c r="F1076" s="90"/>
    </row>
    <row r="1077" ht="12.75">
      <c r="F1077" s="90"/>
    </row>
    <row r="1078" ht="12.75">
      <c r="F1078" s="90"/>
    </row>
    <row r="1079" ht="12.75">
      <c r="F1079" s="90"/>
    </row>
    <row r="1080" ht="12.75">
      <c r="F1080" s="90"/>
    </row>
    <row r="1081" ht="12.75">
      <c r="F1081" s="90"/>
    </row>
    <row r="1082" ht="12.75">
      <c r="F1082" s="90"/>
    </row>
    <row r="1083" ht="12.75">
      <c r="F1083" s="90"/>
    </row>
    <row r="1084" ht="12.75">
      <c r="F1084" s="90"/>
    </row>
    <row r="1085" ht="12.75">
      <c r="F1085" s="90"/>
    </row>
    <row r="1086" ht="12.75">
      <c r="F1086" s="90"/>
    </row>
    <row r="1087" ht="12.75">
      <c r="F1087" s="90"/>
    </row>
    <row r="1088" ht="12.75">
      <c r="F1088" s="90"/>
    </row>
    <row r="1089" ht="12.75">
      <c r="F1089" s="90"/>
    </row>
    <row r="1090" ht="12.75">
      <c r="F1090" s="90"/>
    </row>
    <row r="1091" ht="12.75">
      <c r="F1091" s="90"/>
    </row>
    <row r="1092" ht="12.75">
      <c r="F1092" s="90"/>
    </row>
    <row r="1093" ht="12.75">
      <c r="F1093" s="90"/>
    </row>
    <row r="1094" ht="12.75">
      <c r="F1094" s="90"/>
    </row>
    <row r="1095" ht="12.75">
      <c r="F1095" s="90"/>
    </row>
    <row r="1096" ht="12.75">
      <c r="F1096" s="90"/>
    </row>
    <row r="1097" ht="12.75">
      <c r="F1097" s="90"/>
    </row>
    <row r="1098" ht="12.75">
      <c r="F1098" s="90"/>
    </row>
    <row r="1099" ht="12.75">
      <c r="F1099" s="90"/>
    </row>
    <row r="1100" ht="12.75">
      <c r="F1100" s="90"/>
    </row>
    <row r="1101" ht="12.75">
      <c r="F1101" s="90"/>
    </row>
    <row r="1102" ht="12.75">
      <c r="F1102" s="90"/>
    </row>
    <row r="1103" ht="12.75">
      <c r="F1103" s="90"/>
    </row>
    <row r="1104" ht="12.75">
      <c r="F1104" s="90"/>
    </row>
    <row r="1105" ht="12.75">
      <c r="F1105" s="90"/>
    </row>
    <row r="1106" ht="12.75">
      <c r="F1106" s="90"/>
    </row>
    <row r="1107" ht="12.75">
      <c r="F1107" s="90"/>
    </row>
    <row r="1108" ht="12.75">
      <c r="F1108" s="90"/>
    </row>
    <row r="1109" ht="12.75">
      <c r="F1109" s="90"/>
    </row>
    <row r="1110" ht="12.75">
      <c r="F1110" s="90"/>
    </row>
    <row r="1111" ht="12.75">
      <c r="F1111" s="90"/>
    </row>
    <row r="1112" ht="12.75">
      <c r="F1112" s="90"/>
    </row>
    <row r="1113" ht="12.75">
      <c r="F1113" s="90"/>
    </row>
    <row r="1114" ht="12.75">
      <c r="F1114" s="90"/>
    </row>
    <row r="1115" ht="12.75">
      <c r="F1115" s="90"/>
    </row>
    <row r="1116" ht="12.75">
      <c r="F1116" s="90"/>
    </row>
    <row r="1117" ht="12.75">
      <c r="F1117" s="90"/>
    </row>
    <row r="1118" ht="12.75">
      <c r="F1118" s="90"/>
    </row>
    <row r="1119" ht="12.75">
      <c r="F1119" s="90"/>
    </row>
    <row r="1120" ht="12.75">
      <c r="F1120" s="90"/>
    </row>
    <row r="1121" ht="12.75">
      <c r="F1121" s="90"/>
    </row>
    <row r="1122" ht="12.75">
      <c r="F1122" s="90"/>
    </row>
    <row r="1123" ht="12.75">
      <c r="F1123" s="90"/>
    </row>
    <row r="1124" ht="12.75">
      <c r="F1124" s="90"/>
    </row>
    <row r="1125" ht="12.75">
      <c r="F1125" s="90"/>
    </row>
    <row r="1126" ht="12.75">
      <c r="F1126" s="90"/>
    </row>
    <row r="1127" ht="12.75">
      <c r="F1127" s="90"/>
    </row>
    <row r="1128" ht="12.75">
      <c r="F1128" s="90"/>
    </row>
    <row r="1129" ht="12.75">
      <c r="F1129" s="90"/>
    </row>
    <row r="1130" ht="12.75">
      <c r="F1130" s="90"/>
    </row>
    <row r="1131" ht="12.75">
      <c r="F1131" s="90"/>
    </row>
    <row r="1132" ht="12.75">
      <c r="F1132" s="90"/>
    </row>
    <row r="1133" ht="12.75">
      <c r="F1133" s="90"/>
    </row>
    <row r="1134" ht="12.75">
      <c r="F1134" s="90"/>
    </row>
    <row r="1135" ht="12.75">
      <c r="F1135" s="90"/>
    </row>
    <row r="1136" ht="12.75">
      <c r="F1136" s="90"/>
    </row>
    <row r="1137" ht="12.75">
      <c r="F1137" s="90"/>
    </row>
    <row r="1138" ht="12.75">
      <c r="F1138" s="90"/>
    </row>
    <row r="1139" ht="12.75">
      <c r="F1139" s="90"/>
    </row>
    <row r="1140" ht="12.75">
      <c r="F1140" s="90"/>
    </row>
    <row r="1141" ht="12.75">
      <c r="F1141" s="90"/>
    </row>
    <row r="1142" ht="12.75">
      <c r="F1142" s="90"/>
    </row>
    <row r="1143" ht="12.75">
      <c r="F1143" s="90"/>
    </row>
    <row r="1144" ht="12.75">
      <c r="F1144" s="90"/>
    </row>
    <row r="1145" ht="12.75">
      <c r="F1145" s="90"/>
    </row>
    <row r="1146" ht="12.75">
      <c r="F1146" s="90"/>
    </row>
    <row r="1147" ht="12.75">
      <c r="F1147" s="90"/>
    </row>
    <row r="1148" ht="12.75">
      <c r="F1148" s="90"/>
    </row>
    <row r="1149" ht="12.75">
      <c r="F1149" s="90"/>
    </row>
    <row r="1150" ht="12.75">
      <c r="F1150" s="90"/>
    </row>
    <row r="1151" ht="12.75">
      <c r="F1151" s="90"/>
    </row>
    <row r="1152" ht="12.75">
      <c r="F1152" s="90"/>
    </row>
    <row r="1153" ht="12.75">
      <c r="F1153" s="90"/>
    </row>
    <row r="1154" ht="12.75">
      <c r="F1154" s="90"/>
    </row>
    <row r="1155" ht="12.75">
      <c r="F1155" s="90"/>
    </row>
    <row r="1156" ht="12.75">
      <c r="F1156" s="90"/>
    </row>
    <row r="1157" ht="12.75">
      <c r="F1157" s="90"/>
    </row>
    <row r="1158" ht="12.75">
      <c r="F1158" s="90"/>
    </row>
    <row r="1159" ht="12.75">
      <c r="F1159" s="90"/>
    </row>
    <row r="1160" ht="12.75">
      <c r="F1160" s="90"/>
    </row>
    <row r="1161" ht="12.75">
      <c r="F1161" s="90"/>
    </row>
    <row r="1162" ht="12.75">
      <c r="F1162" s="90"/>
    </row>
    <row r="1163" ht="12.75">
      <c r="F1163" s="90"/>
    </row>
    <row r="1164" ht="12.75">
      <c r="F1164" s="90"/>
    </row>
    <row r="1165" ht="12.75">
      <c r="F1165" s="90"/>
    </row>
    <row r="1166" ht="12.75">
      <c r="F1166" s="90"/>
    </row>
    <row r="1167" ht="12.75">
      <c r="F1167" s="90"/>
    </row>
    <row r="1168" ht="12.75">
      <c r="F1168" s="90"/>
    </row>
    <row r="1169" ht="12.75">
      <c r="F1169" s="90"/>
    </row>
    <row r="1170" ht="12.75">
      <c r="F1170" s="90"/>
    </row>
    <row r="1171" ht="12.75">
      <c r="F1171" s="90"/>
    </row>
    <row r="1172" ht="12.75">
      <c r="F1172" s="90"/>
    </row>
    <row r="1173" ht="12.75">
      <c r="F1173" s="90"/>
    </row>
    <row r="1174" ht="12.75">
      <c r="F1174" s="90"/>
    </row>
    <row r="1175" ht="12.75">
      <c r="F1175" s="90"/>
    </row>
    <row r="1176" ht="12.75">
      <c r="F1176" s="90"/>
    </row>
    <row r="1177" ht="12.75">
      <c r="F1177" s="90"/>
    </row>
    <row r="1178" ht="12.75">
      <c r="F1178" s="90"/>
    </row>
    <row r="1179" ht="12.75">
      <c r="F1179" s="90"/>
    </row>
    <row r="1180" ht="12.75">
      <c r="F1180" s="90"/>
    </row>
    <row r="1181" ht="12.75">
      <c r="F1181" s="90"/>
    </row>
    <row r="1182" ht="12.75">
      <c r="F1182" s="90"/>
    </row>
  </sheetData>
  <mergeCells count="83">
    <mergeCell ref="AG191:AG192"/>
    <mergeCell ref="AH191:AH192"/>
    <mergeCell ref="AB191:AB192"/>
    <mergeCell ref="AC191:AC192"/>
    <mergeCell ref="AD191:AD192"/>
    <mergeCell ref="AE191:AE192"/>
    <mergeCell ref="Y191:Y192"/>
    <mergeCell ref="Z191:Z192"/>
    <mergeCell ref="AA191:AA192"/>
    <mergeCell ref="AF191:AF192"/>
    <mergeCell ref="T191:T192"/>
    <mergeCell ref="V191:V192"/>
    <mergeCell ref="W191:W192"/>
    <mergeCell ref="X191:X192"/>
    <mergeCell ref="N191:N192"/>
    <mergeCell ref="O191:O192"/>
    <mergeCell ref="P191:P192"/>
    <mergeCell ref="R191:R192"/>
    <mergeCell ref="E191:E192"/>
    <mergeCell ref="F191:F192"/>
    <mergeCell ref="G191:G192"/>
    <mergeCell ref="H191:H192"/>
    <mergeCell ref="A191:A192"/>
    <mergeCell ref="B191:B192"/>
    <mergeCell ref="C191:C192"/>
    <mergeCell ref="D191:D192"/>
    <mergeCell ref="AH188:AH189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AD188:AD189"/>
    <mergeCell ref="Y188:Y189"/>
    <mergeCell ref="AE188:AE189"/>
    <mergeCell ref="AF188:AF189"/>
    <mergeCell ref="AG188:AG189"/>
    <mergeCell ref="Z188:Z189"/>
    <mergeCell ref="AA188:AA189"/>
    <mergeCell ref="AB188:AB189"/>
    <mergeCell ref="AC188:AC189"/>
    <mergeCell ref="X15:X16"/>
    <mergeCell ref="N188:N189"/>
    <mergeCell ref="O188:O189"/>
    <mergeCell ref="P188:P189"/>
    <mergeCell ref="R188:R189"/>
    <mergeCell ref="T188:T189"/>
    <mergeCell ref="V188:V189"/>
    <mergeCell ref="W188:W189"/>
    <mergeCell ref="X188:X189"/>
    <mergeCell ref="Y117:AA118"/>
    <mergeCell ref="I6:J6"/>
    <mergeCell ref="I7:J7"/>
    <mergeCell ref="K6:L6"/>
    <mergeCell ref="I12:J12"/>
    <mergeCell ref="K12:L12"/>
    <mergeCell ref="T15:T16"/>
    <mergeCell ref="V15:V16"/>
    <mergeCell ref="U15:U16"/>
    <mergeCell ref="W15:W16"/>
    <mergeCell ref="B10:B11"/>
    <mergeCell ref="C12:D12"/>
    <mergeCell ref="C13:D13"/>
    <mergeCell ref="E15:E16"/>
    <mergeCell ref="C2:H3"/>
    <mergeCell ref="B5:D5"/>
    <mergeCell ref="B8:B9"/>
    <mergeCell ref="C6:D6"/>
    <mergeCell ref="A15:A16"/>
    <mergeCell ref="B15:B16"/>
    <mergeCell ref="C15:C16"/>
    <mergeCell ref="D15:D16"/>
    <mergeCell ref="F15:F16"/>
    <mergeCell ref="H15:H16"/>
    <mergeCell ref="I15:M15"/>
    <mergeCell ref="R15:S15"/>
    <mergeCell ref="G15:G16"/>
    <mergeCell ref="N15:N16"/>
    <mergeCell ref="O15:O16"/>
    <mergeCell ref="P15:P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</cp:lastModifiedBy>
  <dcterms:created xsi:type="dcterms:W3CDTF">1996-10-08T23:32:33Z</dcterms:created>
  <dcterms:modified xsi:type="dcterms:W3CDTF">2006-10-08T14:46:54Z</dcterms:modified>
  <cp:category/>
  <cp:version/>
  <cp:contentType/>
  <cp:contentStatus/>
</cp:coreProperties>
</file>